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ormation\IUT\2019-2020\DUT TCFC\Excel\"/>
    </mc:Choice>
  </mc:AlternateContent>
  <xr:revisionPtr revIDLastSave="0" documentId="13_ncr:1_{384F1DE4-6024-44E7-BDF7-05677CD32D00}" xr6:coauthVersionLast="45" xr6:coauthVersionMax="45" xr10:uidLastSave="{00000000-0000-0000-0000-000000000000}"/>
  <bookViews>
    <workbookView xWindow="-108" yWindow="-108" windowWidth="41496" windowHeight="16896" xr2:uid="{ED47A570-55A9-406B-B8FB-B33EBE06B410}"/>
  </bookViews>
  <sheets>
    <sheet name="Exercice 1" sheetId="5" r:id="rId1"/>
    <sheet name="Exercice 2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" i="5" l="1"/>
  <c r="H4" i="5"/>
  <c r="H5" i="5"/>
  <c r="H6" i="5"/>
  <c r="H8" i="5"/>
  <c r="H3" i="5"/>
  <c r="F4" i="5"/>
  <c r="F5" i="5"/>
  <c r="I5" i="5" s="1"/>
  <c r="F6" i="5"/>
  <c r="I6" i="5" s="1"/>
  <c r="E4" i="5"/>
  <c r="E5" i="5"/>
  <c r="E6" i="5"/>
  <c r="E7" i="5"/>
  <c r="F7" i="5" s="1"/>
  <c r="I7" i="5" s="1"/>
  <c r="E8" i="5"/>
  <c r="F8" i="5" s="1"/>
  <c r="I8" i="5" s="1"/>
  <c r="E3" i="5"/>
  <c r="F3" i="5" s="1"/>
  <c r="I3" i="5" s="1"/>
  <c r="H7" i="5" l="1"/>
  <c r="I5" i="4"/>
  <c r="J5" i="4" s="1"/>
  <c r="I6" i="4"/>
  <c r="J6" i="4" s="1"/>
  <c r="I7" i="4"/>
  <c r="J7" i="4" s="1"/>
  <c r="I8" i="4"/>
  <c r="J8" i="4" s="1"/>
  <c r="I9" i="4"/>
  <c r="J9" i="4" s="1"/>
  <c r="I4" i="4"/>
  <c r="D11" i="4"/>
  <c r="E11" i="4"/>
  <c r="F11" i="4"/>
  <c r="G11" i="4"/>
  <c r="H11" i="4"/>
  <c r="D12" i="4"/>
  <c r="E12" i="4"/>
  <c r="F12" i="4"/>
  <c r="G12" i="4"/>
  <c r="H12" i="4"/>
  <c r="D13" i="4"/>
  <c r="E13" i="4"/>
  <c r="F13" i="4"/>
  <c r="G13" i="4"/>
  <c r="H13" i="4"/>
  <c r="D14" i="4"/>
  <c r="E14" i="4"/>
  <c r="F14" i="4"/>
  <c r="G14" i="4"/>
  <c r="H14" i="4"/>
  <c r="C14" i="4"/>
  <c r="C13" i="4"/>
  <c r="C12" i="4"/>
  <c r="C11" i="4"/>
  <c r="I11" i="4" l="1"/>
  <c r="J4" i="4"/>
  <c r="I12" i="4"/>
  <c r="I13" i="4"/>
  <c r="I14" i="4"/>
</calcChain>
</file>

<file path=xl/sharedStrings.xml><?xml version="1.0" encoding="utf-8"?>
<sst xmlns="http://schemas.openxmlformats.org/spreadsheetml/2006/main" count="38" uniqueCount="38">
  <si>
    <t>Elèves</t>
  </si>
  <si>
    <t>JURASSIC Antoine</t>
  </si>
  <si>
    <t>PATROUI Henry</t>
  </si>
  <si>
    <t>BOUIZE Thierry</t>
  </si>
  <si>
    <t>ANTONNIN Jules</t>
  </si>
  <si>
    <t>KATER Edith</t>
  </si>
  <si>
    <t>VARIN Vincent</t>
  </si>
  <si>
    <t>Mathématiques</t>
  </si>
  <si>
    <t>Anglais</t>
  </si>
  <si>
    <t>Chimie</t>
  </si>
  <si>
    <t>Physique</t>
  </si>
  <si>
    <t>Philosophie</t>
  </si>
  <si>
    <t>Sports</t>
  </si>
  <si>
    <t>Moyenne générale</t>
  </si>
  <si>
    <t>Etat</t>
  </si>
  <si>
    <t>Matières</t>
  </si>
  <si>
    <t>Note la plus forte</t>
  </si>
  <si>
    <t>Note la plus faible</t>
  </si>
  <si>
    <t>Moyenne</t>
  </si>
  <si>
    <t>Ecart type</t>
  </si>
  <si>
    <t>Note comprise entre</t>
  </si>
  <si>
    <t>Moyenne éliminatoire</t>
  </si>
  <si>
    <t>Désignation</t>
  </si>
  <si>
    <t>Chaise en bois</t>
  </si>
  <si>
    <t>Table en bois</t>
  </si>
  <si>
    <t>Nappe en plastique</t>
  </si>
  <si>
    <t>Table en plastique</t>
  </si>
  <si>
    <t>Chaise en plastique</t>
  </si>
  <si>
    <t>Fourchette</t>
  </si>
  <si>
    <t>Prix de vente</t>
  </si>
  <si>
    <t>Prix de revient</t>
  </si>
  <si>
    <t>Marge réalisé</t>
  </si>
  <si>
    <t>Marge en %</t>
  </si>
  <si>
    <t>Quantités vendues</t>
  </si>
  <si>
    <t>Bénéfice réalisé</t>
  </si>
  <si>
    <t>Commentaire</t>
  </si>
  <si>
    <t>Mauvaise marge &lt;</t>
  </si>
  <si>
    <t>Marge correcte 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</si>
</sst>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ck">
        <color theme="4"/>
      </left>
      <right style="thick">
        <color theme="4"/>
      </right>
      <top style="thick">
        <color theme="4"/>
      </top>
      <bottom style="thin">
        <color auto="1"/>
      </bottom>
      <diagonal/>
    </border>
    <border>
      <left style="thick">
        <color theme="4"/>
      </left>
      <right style="thick">
        <color theme="4"/>
      </right>
      <top style="thin">
        <color auto="1"/>
      </top>
      <bottom style="thin">
        <color auto="1"/>
      </bottom>
      <diagonal/>
    </border>
    <border>
      <left style="thick">
        <color theme="4"/>
      </left>
      <right style="thick">
        <color theme="4"/>
      </right>
      <top style="thin">
        <color auto="1"/>
      </top>
      <bottom style="thick">
        <color theme="4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ck">
        <color rgb="FF0070C0"/>
      </left>
      <right/>
      <top style="thick">
        <color rgb="FF0070C0"/>
      </top>
      <bottom/>
      <diagonal/>
    </border>
    <border>
      <left/>
      <right/>
      <top style="thick">
        <color rgb="FF0070C0"/>
      </top>
      <bottom/>
      <diagonal/>
    </border>
    <border>
      <left style="thick">
        <color rgb="FF0070C0"/>
      </left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 style="thick">
        <color rgb="FF0070C0"/>
      </right>
      <top/>
      <bottom style="thick">
        <color rgb="FF0070C0"/>
      </bottom>
      <diagonal/>
    </border>
    <border>
      <left style="thick">
        <color rgb="FF0070C0"/>
      </left>
      <right/>
      <top style="thick">
        <color rgb="FF0070C0"/>
      </top>
      <bottom style="thick">
        <color rgb="FF0070C0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n">
        <color auto="1"/>
      </bottom>
      <diagonal/>
    </border>
    <border>
      <left style="thick">
        <color rgb="FF0070C0"/>
      </left>
      <right/>
      <top style="thick">
        <color rgb="FF0070C0"/>
      </top>
      <bottom style="thin">
        <color auto="1"/>
      </bottom>
      <diagonal/>
    </border>
    <border>
      <left style="thick">
        <color rgb="FF0070C0"/>
      </left>
      <right style="thick">
        <color rgb="FF0070C0"/>
      </right>
      <top style="thin">
        <color auto="1"/>
      </top>
      <bottom style="thin">
        <color auto="1"/>
      </bottom>
      <diagonal/>
    </border>
    <border>
      <left style="thick">
        <color rgb="FF0070C0"/>
      </left>
      <right/>
      <top style="thin">
        <color auto="1"/>
      </top>
      <bottom style="thin">
        <color auto="1"/>
      </bottom>
      <diagonal/>
    </border>
    <border>
      <left style="thick">
        <color rgb="FF0070C0"/>
      </left>
      <right style="thick">
        <color rgb="FF0070C0"/>
      </right>
      <top style="thin">
        <color auto="1"/>
      </top>
      <bottom style="thick">
        <color rgb="FF0070C0"/>
      </bottom>
      <diagonal/>
    </border>
    <border>
      <left style="thick">
        <color rgb="FF0070C0"/>
      </left>
      <right/>
      <top style="thin">
        <color auto="1"/>
      </top>
      <bottom style="thick">
        <color rgb="FF0070C0"/>
      </bottom>
      <diagonal/>
    </border>
    <border>
      <left style="thick">
        <color rgb="FF0070C0"/>
      </left>
      <right style="thin">
        <color auto="1"/>
      </right>
      <top style="thick">
        <color rgb="FF0070C0"/>
      </top>
      <bottom style="thin">
        <color auto="1"/>
      </bottom>
      <diagonal/>
    </border>
    <border>
      <left style="thin">
        <color auto="1"/>
      </left>
      <right style="thick">
        <color rgb="FF0070C0"/>
      </right>
      <top style="thick">
        <color rgb="FF0070C0"/>
      </top>
      <bottom style="thin">
        <color auto="1"/>
      </bottom>
      <diagonal/>
    </border>
    <border>
      <left style="thick">
        <color rgb="FF0070C0"/>
      </left>
      <right style="thin">
        <color auto="1"/>
      </right>
      <top style="thin">
        <color auto="1"/>
      </top>
      <bottom style="thick">
        <color rgb="FF0070C0"/>
      </bottom>
      <diagonal/>
    </border>
    <border>
      <left style="thin">
        <color auto="1"/>
      </left>
      <right style="thick">
        <color rgb="FF0070C0"/>
      </right>
      <top style="thin">
        <color auto="1"/>
      </top>
      <bottom style="thick">
        <color rgb="FF0070C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n">
        <color auto="1"/>
      </bottom>
      <diagonal/>
    </border>
    <border>
      <left style="thick">
        <color rgb="FF00B050"/>
      </left>
      <right style="thick">
        <color rgb="FF00B050"/>
      </right>
      <top style="thin">
        <color auto="1"/>
      </top>
      <bottom style="thin">
        <color auto="1"/>
      </bottom>
      <diagonal/>
    </border>
    <border>
      <left style="thick">
        <color rgb="FF00B050"/>
      </left>
      <right style="thick">
        <color rgb="FF00B050"/>
      </right>
      <top style="thin">
        <color auto="1"/>
      </top>
      <bottom style="thick">
        <color rgb="FF00B050"/>
      </bottom>
      <diagonal/>
    </border>
    <border>
      <left style="thick">
        <color rgb="FF00B050"/>
      </left>
      <right style="thick">
        <color rgb="FF00B050"/>
      </right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8" xfId="0" applyBorder="1"/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7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4" fontId="0" fillId="3" borderId="10" xfId="0" applyNumberForma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0" fillId="0" borderId="22" xfId="0" applyBorder="1"/>
    <xf numFmtId="44" fontId="0" fillId="0" borderId="22" xfId="1" applyFont="1" applyBorder="1"/>
    <xf numFmtId="44" fontId="0" fillId="0" borderId="22" xfId="0" applyNumberFormat="1" applyBorder="1"/>
    <xf numFmtId="10" fontId="0" fillId="0" borderId="22" xfId="2" applyNumberFormat="1" applyFont="1" applyBorder="1"/>
    <xf numFmtId="0" fontId="0" fillId="0" borderId="23" xfId="0" applyBorder="1"/>
    <xf numFmtId="44" fontId="0" fillId="0" borderId="23" xfId="1" applyFont="1" applyBorder="1"/>
    <xf numFmtId="44" fontId="0" fillId="0" borderId="23" xfId="0" applyNumberFormat="1" applyBorder="1"/>
    <xf numFmtId="10" fontId="0" fillId="0" borderId="23" xfId="2" applyNumberFormat="1" applyFont="1" applyBorder="1"/>
    <xf numFmtId="0" fontId="0" fillId="0" borderId="24" xfId="0" applyBorder="1"/>
    <xf numFmtId="44" fontId="0" fillId="0" borderId="24" xfId="1" applyFont="1" applyBorder="1"/>
    <xf numFmtId="44" fontId="0" fillId="0" borderId="24" xfId="0" applyNumberFormat="1" applyBorder="1"/>
    <xf numFmtId="10" fontId="0" fillId="0" borderId="24" xfId="2" applyNumberFormat="1" applyFont="1" applyBorder="1"/>
    <xf numFmtId="0" fontId="0" fillId="0" borderId="21" xfId="0" applyBorder="1"/>
    <xf numFmtId="9" fontId="0" fillId="0" borderId="21" xfId="0" applyNumberFormat="1" applyBorder="1"/>
    <xf numFmtId="9" fontId="0" fillId="0" borderId="23" xfId="0" applyNumberFormat="1" applyBorder="1"/>
    <xf numFmtId="0" fontId="2" fillId="2" borderId="20" xfId="0" applyFont="1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3">
    <cellStyle name="Monétaire" xfId="1" builtinId="4"/>
    <cellStyle name="Normal" xfId="0" builtinId="0"/>
    <cellStyle name="Pourcentage" xfId="2" builtinId="5"/>
  </cellStyles>
  <dxfs count="5"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theme="7" tint="0.39994506668294322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'Exercice 1'!$H$2</c:f>
              <c:strCache>
                <c:ptCount val="1"/>
                <c:pt idx="0">
                  <c:v>Bénéfice réalisé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'Exercice 1'!$B$3:$B$8</c:f>
              <c:strCache>
                <c:ptCount val="6"/>
                <c:pt idx="0">
                  <c:v>Chaise en bois</c:v>
                </c:pt>
                <c:pt idx="1">
                  <c:v>Table en bois</c:v>
                </c:pt>
                <c:pt idx="2">
                  <c:v>Nappe en plastique</c:v>
                </c:pt>
                <c:pt idx="3">
                  <c:v>Table en plastique</c:v>
                </c:pt>
                <c:pt idx="4">
                  <c:v>Chaise en plastique</c:v>
                </c:pt>
                <c:pt idx="5">
                  <c:v>Fourchette</c:v>
                </c:pt>
              </c:strCache>
            </c:strRef>
          </c:cat>
          <c:val>
            <c:numRef>
              <c:f>'Exercice 1'!$H$3:$H$8</c:f>
              <c:numCache>
                <c:formatCode>_("€"* #,##0.00_);_("€"* \(#,##0.00\);_("€"* "-"??_);_(@_)</c:formatCode>
                <c:ptCount val="6"/>
                <c:pt idx="0">
                  <c:v>16.099999999999984</c:v>
                </c:pt>
                <c:pt idx="1">
                  <c:v>263.24999999999977</c:v>
                </c:pt>
                <c:pt idx="2">
                  <c:v>150.15000000000003</c:v>
                </c:pt>
                <c:pt idx="3">
                  <c:v>194.37</c:v>
                </c:pt>
                <c:pt idx="4">
                  <c:v>11.25</c:v>
                </c:pt>
                <c:pt idx="5">
                  <c:v>247.32000000000002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AD-4D6F-BBF9-C91BD7D0B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8734672"/>
        <c:axId val="238733688"/>
      </c:barChart>
      <c:catAx>
        <c:axId val="238734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8733688"/>
        <c:crosses val="autoZero"/>
        <c:auto val="1"/>
        <c:lblAlgn val="ctr"/>
        <c:lblOffset val="100"/>
        <c:noMultiLvlLbl val="0"/>
      </c:catAx>
      <c:valAx>
        <c:axId val="238733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8734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rgbClr val="00B050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'Exercice 2'!$C$3</c:f>
              <c:strCache>
                <c:ptCount val="1"/>
                <c:pt idx="0">
                  <c:v>Mathématiques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'Exercice 2'!$B$4:$B$9</c:f>
              <c:strCache>
                <c:ptCount val="6"/>
                <c:pt idx="0">
                  <c:v>JURASSIC Antoine</c:v>
                </c:pt>
                <c:pt idx="1">
                  <c:v>PATROUI Henry</c:v>
                </c:pt>
                <c:pt idx="2">
                  <c:v>BOUIZE Thierry</c:v>
                </c:pt>
                <c:pt idx="3">
                  <c:v>ANTONNIN Jules</c:v>
                </c:pt>
                <c:pt idx="4">
                  <c:v>KATER Edith</c:v>
                </c:pt>
                <c:pt idx="5">
                  <c:v>VARIN Vincent</c:v>
                </c:pt>
              </c:strCache>
            </c:strRef>
          </c:cat>
          <c:val>
            <c:numRef>
              <c:f>'Exercice 2'!$C$4:$C$9</c:f>
              <c:numCache>
                <c:formatCode>General</c:formatCode>
                <c:ptCount val="6"/>
                <c:pt idx="0">
                  <c:v>15</c:v>
                </c:pt>
                <c:pt idx="1">
                  <c:v>18</c:v>
                </c:pt>
                <c:pt idx="2">
                  <c:v>5</c:v>
                </c:pt>
                <c:pt idx="3">
                  <c:v>15</c:v>
                </c:pt>
                <c:pt idx="4">
                  <c:v>6</c:v>
                </c:pt>
                <c:pt idx="5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52-4218-97A4-9CF8716259FB}"/>
            </c:ext>
          </c:extLst>
        </c:ser>
        <c:ser>
          <c:idx val="1"/>
          <c:order val="1"/>
          <c:tx>
            <c:strRef>
              <c:f>'Exercice 2'!$D$3</c:f>
              <c:strCache>
                <c:ptCount val="1"/>
                <c:pt idx="0">
                  <c:v>Anglais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'Exercice 2'!$B$4:$B$9</c:f>
              <c:strCache>
                <c:ptCount val="6"/>
                <c:pt idx="0">
                  <c:v>JURASSIC Antoine</c:v>
                </c:pt>
                <c:pt idx="1">
                  <c:v>PATROUI Henry</c:v>
                </c:pt>
                <c:pt idx="2">
                  <c:v>BOUIZE Thierry</c:v>
                </c:pt>
                <c:pt idx="3">
                  <c:v>ANTONNIN Jules</c:v>
                </c:pt>
                <c:pt idx="4">
                  <c:v>KATER Edith</c:v>
                </c:pt>
                <c:pt idx="5">
                  <c:v>VARIN Vincent</c:v>
                </c:pt>
              </c:strCache>
            </c:strRef>
          </c:cat>
          <c:val>
            <c:numRef>
              <c:f>'Exercice 2'!$D$4:$D$9</c:f>
              <c:numCache>
                <c:formatCode>General</c:formatCode>
                <c:ptCount val="6"/>
                <c:pt idx="0">
                  <c:v>2</c:v>
                </c:pt>
                <c:pt idx="1">
                  <c:v>6</c:v>
                </c:pt>
                <c:pt idx="2">
                  <c:v>12</c:v>
                </c:pt>
                <c:pt idx="3">
                  <c:v>16</c:v>
                </c:pt>
                <c:pt idx="4">
                  <c:v>11</c:v>
                </c:pt>
                <c:pt idx="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52-4218-97A4-9CF8716259FB}"/>
            </c:ext>
          </c:extLst>
        </c:ser>
        <c:ser>
          <c:idx val="2"/>
          <c:order val="2"/>
          <c:tx>
            <c:strRef>
              <c:f>'Exercice 2'!$E$3</c:f>
              <c:strCache>
                <c:ptCount val="1"/>
                <c:pt idx="0">
                  <c:v>Chimie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'Exercice 2'!$B$4:$B$9</c:f>
              <c:strCache>
                <c:ptCount val="6"/>
                <c:pt idx="0">
                  <c:v>JURASSIC Antoine</c:v>
                </c:pt>
                <c:pt idx="1">
                  <c:v>PATROUI Henry</c:v>
                </c:pt>
                <c:pt idx="2">
                  <c:v>BOUIZE Thierry</c:v>
                </c:pt>
                <c:pt idx="3">
                  <c:v>ANTONNIN Jules</c:v>
                </c:pt>
                <c:pt idx="4">
                  <c:v>KATER Edith</c:v>
                </c:pt>
                <c:pt idx="5">
                  <c:v>VARIN Vincent</c:v>
                </c:pt>
              </c:strCache>
            </c:strRef>
          </c:cat>
          <c:val>
            <c:numRef>
              <c:f>'Exercice 2'!$E$4:$E$9</c:f>
              <c:numCache>
                <c:formatCode>General</c:formatCode>
                <c:ptCount val="6"/>
                <c:pt idx="0">
                  <c:v>4</c:v>
                </c:pt>
                <c:pt idx="1">
                  <c:v>12</c:v>
                </c:pt>
                <c:pt idx="2">
                  <c:v>14</c:v>
                </c:pt>
                <c:pt idx="3">
                  <c:v>10</c:v>
                </c:pt>
                <c:pt idx="4">
                  <c:v>11</c:v>
                </c:pt>
                <c:pt idx="5">
                  <c:v>11.5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52-4218-97A4-9CF8716259FB}"/>
            </c:ext>
          </c:extLst>
        </c:ser>
        <c:ser>
          <c:idx val="3"/>
          <c:order val="3"/>
          <c:tx>
            <c:strRef>
              <c:f>'Exercice 2'!$F$3</c:f>
              <c:strCache>
                <c:ptCount val="1"/>
                <c:pt idx="0">
                  <c:v>Physique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'Exercice 2'!$B$4:$B$9</c:f>
              <c:strCache>
                <c:ptCount val="6"/>
                <c:pt idx="0">
                  <c:v>JURASSIC Antoine</c:v>
                </c:pt>
                <c:pt idx="1">
                  <c:v>PATROUI Henry</c:v>
                </c:pt>
                <c:pt idx="2">
                  <c:v>BOUIZE Thierry</c:v>
                </c:pt>
                <c:pt idx="3">
                  <c:v>ANTONNIN Jules</c:v>
                </c:pt>
                <c:pt idx="4">
                  <c:v>KATER Edith</c:v>
                </c:pt>
                <c:pt idx="5">
                  <c:v>VARIN Vincent</c:v>
                </c:pt>
              </c:strCache>
            </c:strRef>
          </c:cat>
          <c:val>
            <c:numRef>
              <c:f>'Exercice 2'!$F$4:$F$9</c:f>
              <c:numCache>
                <c:formatCode>General</c:formatCode>
                <c:ptCount val="6"/>
                <c:pt idx="0">
                  <c:v>10</c:v>
                </c:pt>
                <c:pt idx="1">
                  <c:v>12</c:v>
                </c:pt>
                <c:pt idx="2">
                  <c:v>11.5</c:v>
                </c:pt>
                <c:pt idx="3">
                  <c:v>7.5</c:v>
                </c:pt>
                <c:pt idx="4">
                  <c:v>10</c:v>
                </c:pt>
                <c:pt idx="5">
                  <c:v>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52-4218-97A4-9CF8716259FB}"/>
            </c:ext>
          </c:extLst>
        </c:ser>
        <c:ser>
          <c:idx val="4"/>
          <c:order val="4"/>
          <c:tx>
            <c:strRef>
              <c:f>'Exercice 2'!$G$3</c:f>
              <c:strCache>
                <c:ptCount val="1"/>
                <c:pt idx="0">
                  <c:v>Philosophie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'Exercice 2'!$B$4:$B$9</c:f>
              <c:strCache>
                <c:ptCount val="6"/>
                <c:pt idx="0">
                  <c:v>JURASSIC Antoine</c:v>
                </c:pt>
                <c:pt idx="1">
                  <c:v>PATROUI Henry</c:v>
                </c:pt>
                <c:pt idx="2">
                  <c:v>BOUIZE Thierry</c:v>
                </c:pt>
                <c:pt idx="3">
                  <c:v>ANTONNIN Jules</c:v>
                </c:pt>
                <c:pt idx="4">
                  <c:v>KATER Edith</c:v>
                </c:pt>
                <c:pt idx="5">
                  <c:v>VARIN Vincent</c:v>
                </c:pt>
              </c:strCache>
            </c:strRef>
          </c:cat>
          <c:val>
            <c:numRef>
              <c:f>'Exercice 2'!$G$4:$G$9</c:f>
              <c:numCache>
                <c:formatCode>General</c:formatCode>
                <c:ptCount val="6"/>
                <c:pt idx="0">
                  <c:v>11</c:v>
                </c:pt>
                <c:pt idx="1">
                  <c:v>5</c:v>
                </c:pt>
                <c:pt idx="2">
                  <c:v>13.5</c:v>
                </c:pt>
                <c:pt idx="3">
                  <c:v>14.5</c:v>
                </c:pt>
                <c:pt idx="4">
                  <c:v>11</c:v>
                </c:pt>
                <c:pt idx="5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52-4218-97A4-9CF8716259FB}"/>
            </c:ext>
          </c:extLst>
        </c:ser>
        <c:ser>
          <c:idx val="5"/>
          <c:order val="5"/>
          <c:tx>
            <c:strRef>
              <c:f>'Exercice 2'!$H$3</c:f>
              <c:strCache>
                <c:ptCount val="1"/>
                <c:pt idx="0">
                  <c:v>Sports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'Exercice 2'!$B$4:$B$9</c:f>
              <c:strCache>
                <c:ptCount val="6"/>
                <c:pt idx="0">
                  <c:v>JURASSIC Antoine</c:v>
                </c:pt>
                <c:pt idx="1">
                  <c:v>PATROUI Henry</c:v>
                </c:pt>
                <c:pt idx="2">
                  <c:v>BOUIZE Thierry</c:v>
                </c:pt>
                <c:pt idx="3">
                  <c:v>ANTONNIN Jules</c:v>
                </c:pt>
                <c:pt idx="4">
                  <c:v>KATER Edith</c:v>
                </c:pt>
                <c:pt idx="5">
                  <c:v>VARIN Vincent</c:v>
                </c:pt>
              </c:strCache>
            </c:strRef>
          </c:cat>
          <c:val>
            <c:numRef>
              <c:f>'Exercice 2'!$H$4:$H$9</c:f>
              <c:numCache>
                <c:formatCode>General</c:formatCode>
                <c:ptCount val="6"/>
                <c:pt idx="0">
                  <c:v>12</c:v>
                </c:pt>
                <c:pt idx="1">
                  <c:v>14</c:v>
                </c:pt>
                <c:pt idx="2">
                  <c:v>15.5</c:v>
                </c:pt>
                <c:pt idx="3">
                  <c:v>13</c:v>
                </c:pt>
                <c:pt idx="4">
                  <c:v>10</c:v>
                </c:pt>
                <c:pt idx="5">
                  <c:v>16.5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652-4218-97A4-9CF871625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9114992"/>
        <c:axId val="569116960"/>
      </c:barChart>
      <c:catAx>
        <c:axId val="569114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9116960"/>
        <c:crosses val="autoZero"/>
        <c:auto val="1"/>
        <c:lblAlgn val="ctr"/>
        <c:lblOffset val="100"/>
        <c:noMultiLvlLbl val="0"/>
      </c:catAx>
      <c:valAx>
        <c:axId val="569116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911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222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1285460</xdr:colOff>
      <xdr:row>11</xdr:row>
      <xdr:rowOff>192155</xdr:rowOff>
    </xdr:from>
    <xdr:to>
      <xdr:col>7</xdr:col>
      <xdr:colOff>1152938</xdr:colOff>
      <xdr:row>26</xdr:row>
      <xdr:rowOff>185530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310619F6-B62C-4C86-A45F-E09DEFEEF5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</xdr:row>
      <xdr:rowOff>0</xdr:rowOff>
    </xdr:from>
    <xdr:to>
      <xdr:col>8</xdr:col>
      <xdr:colOff>1080051</xdr:colOff>
      <xdr:row>33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B5F44E2-08B6-4640-8E80-3E67418223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84886-91EC-4BA8-8C01-9448B54BF30E}">
  <dimension ref="B1:I12"/>
  <sheetViews>
    <sheetView tabSelected="1" zoomScale="115" zoomScaleNormal="115" workbookViewId="0">
      <selection activeCell="E10" sqref="E10"/>
    </sheetView>
  </sheetViews>
  <sheetFormatPr baseColWidth="10" defaultRowHeight="14.4" x14ac:dyDescent="0.3"/>
  <cols>
    <col min="2" max="2" width="18.77734375" customWidth="1"/>
    <col min="3" max="9" width="16.77734375" customWidth="1"/>
  </cols>
  <sheetData>
    <row r="1" spans="2:9" ht="15" thickBot="1" x14ac:dyDescent="0.35"/>
    <row r="2" spans="2:9" ht="15.6" thickTop="1" thickBot="1" x14ac:dyDescent="0.35">
      <c r="B2" s="44" t="s">
        <v>22</v>
      </c>
      <c r="C2" s="44" t="s">
        <v>29</v>
      </c>
      <c r="D2" s="44" t="s">
        <v>30</v>
      </c>
      <c r="E2" s="44" t="s">
        <v>31</v>
      </c>
      <c r="F2" s="44" t="s">
        <v>32</v>
      </c>
      <c r="G2" s="44" t="s">
        <v>33</v>
      </c>
      <c r="H2" s="44" t="s">
        <v>34</v>
      </c>
      <c r="I2" s="44" t="s">
        <v>35</v>
      </c>
    </row>
    <row r="3" spans="2:9" ht="15" thickTop="1" x14ac:dyDescent="0.3">
      <c r="B3" s="37" t="s">
        <v>23</v>
      </c>
      <c r="C3" s="38">
        <v>26.2</v>
      </c>
      <c r="D3" s="38">
        <v>25.5</v>
      </c>
      <c r="E3" s="39">
        <f>C3-D3</f>
        <v>0.69999999999999929</v>
      </c>
      <c r="F3" s="40">
        <f>E3/D3</f>
        <v>2.7450980392156835E-2</v>
      </c>
      <c r="G3" s="37">
        <v>23</v>
      </c>
      <c r="H3" s="39">
        <f>E3*G3</f>
        <v>16.099999999999984</v>
      </c>
      <c r="I3" s="45" t="str">
        <f>IF(F3&lt;C$10,"Mauvaise marge",IF(F3&lt;C$11,"Marge correcte","Bonne marge"))</f>
        <v>Mauvaise marge</v>
      </c>
    </row>
    <row r="4" spans="2:9" x14ac:dyDescent="0.3">
      <c r="B4" s="29" t="s">
        <v>24</v>
      </c>
      <c r="C4" s="30">
        <v>64.349999999999994</v>
      </c>
      <c r="D4" s="30">
        <v>58.5</v>
      </c>
      <c r="E4" s="31">
        <f t="shared" ref="E4:E8" si="0">C4-D4</f>
        <v>5.8499999999999943</v>
      </c>
      <c r="F4" s="32">
        <f t="shared" ref="F4:F8" si="1">E4/D4</f>
        <v>9.9999999999999908E-2</v>
      </c>
      <c r="G4" s="29">
        <v>45</v>
      </c>
      <c r="H4" s="31">
        <f t="shared" ref="H4:H8" si="2">E4*G4</f>
        <v>263.24999999999977</v>
      </c>
      <c r="I4" s="46" t="str">
        <f t="shared" ref="I4:I8" si="3">IF(F4&lt;C$10,"Mauvaise marge",IF(F4&lt;C$11,"Marge correcte","Bonne marge"))</f>
        <v>Marge correcte</v>
      </c>
    </row>
    <row r="5" spans="2:9" x14ac:dyDescent="0.3">
      <c r="B5" s="29" t="s">
        <v>25</v>
      </c>
      <c r="C5" s="30">
        <v>12.3</v>
      </c>
      <c r="D5" s="30">
        <v>9.99</v>
      </c>
      <c r="E5" s="31">
        <f t="shared" si="0"/>
        <v>2.3100000000000005</v>
      </c>
      <c r="F5" s="32">
        <f t="shared" si="1"/>
        <v>0.23123123123123127</v>
      </c>
      <c r="G5" s="29">
        <v>65</v>
      </c>
      <c r="H5" s="31">
        <f t="shared" si="2"/>
        <v>150.15000000000003</v>
      </c>
      <c r="I5" s="46" t="str">
        <f t="shared" si="3"/>
        <v>Bonne marge</v>
      </c>
    </row>
    <row r="6" spans="2:9" x14ac:dyDescent="0.3">
      <c r="B6" s="29" t="s">
        <v>26</v>
      </c>
      <c r="C6" s="30">
        <v>28.4</v>
      </c>
      <c r="D6" s="30">
        <v>24.99</v>
      </c>
      <c r="E6" s="31">
        <f t="shared" si="0"/>
        <v>3.41</v>
      </c>
      <c r="F6" s="32">
        <f t="shared" si="1"/>
        <v>0.1364545818327331</v>
      </c>
      <c r="G6" s="29">
        <v>57</v>
      </c>
      <c r="H6" s="31">
        <f t="shared" si="2"/>
        <v>194.37</v>
      </c>
      <c r="I6" s="46" t="str">
        <f t="shared" si="3"/>
        <v>Bonne marge</v>
      </c>
    </row>
    <row r="7" spans="2:9" x14ac:dyDescent="0.3">
      <c r="B7" s="29" t="s">
        <v>27</v>
      </c>
      <c r="C7" s="30">
        <v>13</v>
      </c>
      <c r="D7" s="30">
        <v>12.25</v>
      </c>
      <c r="E7" s="31">
        <f t="shared" si="0"/>
        <v>0.75</v>
      </c>
      <c r="F7" s="32">
        <f t="shared" si="1"/>
        <v>6.1224489795918366E-2</v>
      </c>
      <c r="G7" s="29">
        <v>15</v>
      </c>
      <c r="H7" s="31">
        <f t="shared" si="2"/>
        <v>11.25</v>
      </c>
      <c r="I7" s="46" t="str">
        <f t="shared" si="3"/>
        <v>Marge correcte</v>
      </c>
    </row>
    <row r="8" spans="2:9" ht="15" thickBot="1" x14ac:dyDescent="0.35">
      <c r="B8" s="33" t="s">
        <v>28</v>
      </c>
      <c r="C8" s="34">
        <v>1.56</v>
      </c>
      <c r="D8" s="34">
        <v>1.02</v>
      </c>
      <c r="E8" s="35">
        <f t="shared" si="0"/>
        <v>0.54</v>
      </c>
      <c r="F8" s="36">
        <f t="shared" si="1"/>
        <v>0.52941176470588236</v>
      </c>
      <c r="G8" s="33">
        <v>458</v>
      </c>
      <c r="H8" s="35">
        <f t="shared" si="2"/>
        <v>247.32000000000002</v>
      </c>
      <c r="I8" s="47" t="str">
        <f t="shared" si="3"/>
        <v>Bonne marge</v>
      </c>
    </row>
    <row r="9" spans="2:9" ht="15.6" thickTop="1" thickBot="1" x14ac:dyDescent="0.35"/>
    <row r="10" spans="2:9" ht="15" thickTop="1" x14ac:dyDescent="0.3">
      <c r="B10" s="41" t="s">
        <v>36</v>
      </c>
      <c r="C10" s="42">
        <v>0.05</v>
      </c>
    </row>
    <row r="11" spans="2:9" ht="15" thickBot="1" x14ac:dyDescent="0.35">
      <c r="B11" s="33" t="s">
        <v>37</v>
      </c>
      <c r="C11" s="43">
        <v>0.1</v>
      </c>
    </row>
    <row r="12" spans="2:9" ht="15" thickTop="1" x14ac:dyDescent="0.3"/>
  </sheetData>
  <conditionalFormatting sqref="I3:I8">
    <cfRule type="cellIs" dxfId="4" priority="2" operator="equal">
      <formula>"Mauvaise marge"</formula>
    </cfRule>
    <cfRule type="cellIs" dxfId="3" priority="1" operator="equal">
      <formula>"Marge correcte"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4E7AF-4F60-4625-B656-840C20C5CEA3}">
  <dimension ref="B1:J18"/>
  <sheetViews>
    <sheetView zoomScale="115" zoomScaleNormal="115" workbookViewId="0">
      <selection activeCell="F16" sqref="F16"/>
    </sheetView>
  </sheetViews>
  <sheetFormatPr baseColWidth="10" defaultRowHeight="14.4" outlineLevelRow="1" outlineLevelCol="1" x14ac:dyDescent="0.3"/>
  <cols>
    <col min="2" max="2" width="20.77734375" customWidth="1"/>
    <col min="3" max="8" width="15.77734375" customWidth="1" outlineLevel="1"/>
    <col min="9" max="9" width="15.77734375" customWidth="1"/>
  </cols>
  <sheetData>
    <row r="1" spans="2:10" ht="15" thickBot="1" x14ac:dyDescent="0.35"/>
    <row r="2" spans="2:10" ht="19.2" thickTop="1" thickBot="1" x14ac:dyDescent="0.35">
      <c r="B2" s="2"/>
      <c r="C2" s="52" t="s">
        <v>15</v>
      </c>
      <c r="D2" s="53"/>
      <c r="E2" s="53"/>
      <c r="F2" s="53"/>
      <c r="G2" s="53"/>
      <c r="H2" s="53"/>
      <c r="I2" s="48" t="s">
        <v>13</v>
      </c>
      <c r="J2" s="50" t="s">
        <v>14</v>
      </c>
    </row>
    <row r="3" spans="2:10" ht="19.2" thickTop="1" thickBot="1" x14ac:dyDescent="0.35">
      <c r="B3" s="24" t="s">
        <v>0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8" t="s">
        <v>12</v>
      </c>
      <c r="I3" s="49"/>
      <c r="J3" s="51"/>
    </row>
    <row r="4" spans="2:10" ht="15" outlineLevel="1" thickTop="1" x14ac:dyDescent="0.3">
      <c r="B4" s="9" t="s">
        <v>1</v>
      </c>
      <c r="C4" s="15">
        <v>15</v>
      </c>
      <c r="D4" s="15">
        <v>2</v>
      </c>
      <c r="E4" s="15">
        <v>4</v>
      </c>
      <c r="F4" s="15">
        <v>10</v>
      </c>
      <c r="G4" s="15">
        <v>11</v>
      </c>
      <c r="H4" s="16">
        <v>12</v>
      </c>
      <c r="I4" s="17">
        <f>AVERAGE(C4:H4)</f>
        <v>9</v>
      </c>
      <c r="J4" s="15" t="str">
        <f>IF(AND(I4&gt;=D$16/2,MIN(C4:H4)&gt;C$17),"Admis","Recalé")</f>
        <v>Recalé</v>
      </c>
    </row>
    <row r="5" spans="2:10" outlineLevel="1" x14ac:dyDescent="0.3">
      <c r="B5" s="10" t="s">
        <v>2</v>
      </c>
      <c r="C5" s="18">
        <v>18</v>
      </c>
      <c r="D5" s="18">
        <v>6</v>
      </c>
      <c r="E5" s="18">
        <v>12</v>
      </c>
      <c r="F5" s="18">
        <v>12</v>
      </c>
      <c r="G5" s="18">
        <v>5</v>
      </c>
      <c r="H5" s="19">
        <v>14</v>
      </c>
      <c r="I5" s="20">
        <f t="shared" ref="I5:I9" si="0">AVERAGE(C5:H5)</f>
        <v>11.166666666666666</v>
      </c>
      <c r="J5" s="18" t="str">
        <f t="shared" ref="J5:J9" si="1">IF(AND(I5&gt;=D$16/2,MIN(C5:H5)&gt;C$17),"Admis","Recalé")</f>
        <v>Recalé</v>
      </c>
    </row>
    <row r="6" spans="2:10" outlineLevel="1" x14ac:dyDescent="0.3">
      <c r="B6" s="10" t="s">
        <v>3</v>
      </c>
      <c r="C6" s="18">
        <v>5</v>
      </c>
      <c r="D6" s="18">
        <v>12</v>
      </c>
      <c r="E6" s="18">
        <v>14</v>
      </c>
      <c r="F6" s="18">
        <v>11.5</v>
      </c>
      <c r="G6" s="18">
        <v>13.5</v>
      </c>
      <c r="H6" s="19">
        <v>15.5</v>
      </c>
      <c r="I6" s="20">
        <f t="shared" si="0"/>
        <v>11.916666666666666</v>
      </c>
      <c r="J6" s="18" t="str">
        <f t="shared" si="1"/>
        <v>Recalé</v>
      </c>
    </row>
    <row r="7" spans="2:10" outlineLevel="1" x14ac:dyDescent="0.3">
      <c r="B7" s="10" t="s">
        <v>4</v>
      </c>
      <c r="C7" s="18">
        <v>15</v>
      </c>
      <c r="D7" s="18">
        <v>16</v>
      </c>
      <c r="E7" s="18">
        <v>10</v>
      </c>
      <c r="F7" s="18">
        <v>7.5</v>
      </c>
      <c r="G7" s="18">
        <v>14.5</v>
      </c>
      <c r="H7" s="19">
        <v>13</v>
      </c>
      <c r="I7" s="20">
        <f t="shared" si="0"/>
        <v>12.666666666666666</v>
      </c>
      <c r="J7" s="18" t="str">
        <f t="shared" si="1"/>
        <v>Admis</v>
      </c>
    </row>
    <row r="8" spans="2:10" outlineLevel="1" x14ac:dyDescent="0.3">
      <c r="B8" s="10" t="s">
        <v>5</v>
      </c>
      <c r="C8" s="18">
        <v>6</v>
      </c>
      <c r="D8" s="18">
        <v>11</v>
      </c>
      <c r="E8" s="18">
        <v>11</v>
      </c>
      <c r="F8" s="18">
        <v>10</v>
      </c>
      <c r="G8" s="18">
        <v>11</v>
      </c>
      <c r="H8" s="19">
        <v>10</v>
      </c>
      <c r="I8" s="20">
        <f t="shared" si="0"/>
        <v>9.8333333333333339</v>
      </c>
      <c r="J8" s="18" t="str">
        <f t="shared" si="1"/>
        <v>Recalé</v>
      </c>
    </row>
    <row r="9" spans="2:10" ht="15" outlineLevel="1" thickBot="1" x14ac:dyDescent="0.35">
      <c r="B9" s="11" t="s">
        <v>6</v>
      </c>
      <c r="C9" s="21">
        <v>12.5</v>
      </c>
      <c r="D9" s="21">
        <v>12</v>
      </c>
      <c r="E9" s="21">
        <v>11.5</v>
      </c>
      <c r="F9" s="21">
        <v>10.5</v>
      </c>
      <c r="G9" s="21">
        <v>6.5</v>
      </c>
      <c r="H9" s="22">
        <v>16.5</v>
      </c>
      <c r="I9" s="23">
        <f t="shared" si="0"/>
        <v>11.583333333333334</v>
      </c>
      <c r="J9" s="21" t="str">
        <f t="shared" si="1"/>
        <v>Admis</v>
      </c>
    </row>
    <row r="10" spans="2:10" ht="15.6" outlineLevel="1" thickTop="1" thickBot="1" x14ac:dyDescent="0.35">
      <c r="C10" s="1"/>
      <c r="D10" s="1"/>
      <c r="E10" s="1"/>
      <c r="F10" s="1"/>
      <c r="G10" s="1"/>
      <c r="H10" s="1"/>
      <c r="I10" s="1"/>
    </row>
    <row r="11" spans="2:10" ht="15" thickTop="1" x14ac:dyDescent="0.3">
      <c r="B11" s="3" t="s">
        <v>16</v>
      </c>
      <c r="C11" s="25">
        <f>MAX(C4:C9)</f>
        <v>18</v>
      </c>
      <c r="D11" s="25">
        <f t="shared" ref="D11:I11" si="2">MAX(D4:D9)</f>
        <v>16</v>
      </c>
      <c r="E11" s="25">
        <f t="shared" si="2"/>
        <v>14</v>
      </c>
      <c r="F11" s="25">
        <f t="shared" si="2"/>
        <v>12</v>
      </c>
      <c r="G11" s="25">
        <f t="shared" si="2"/>
        <v>14.5</v>
      </c>
      <c r="H11" s="25">
        <f t="shared" si="2"/>
        <v>16.5</v>
      </c>
      <c r="I11" s="25">
        <f t="shared" si="2"/>
        <v>12.666666666666666</v>
      </c>
    </row>
    <row r="12" spans="2:10" x14ac:dyDescent="0.3">
      <c r="B12" s="4" t="s">
        <v>17</v>
      </c>
      <c r="C12" s="26">
        <f>MIN(C4:C9)</f>
        <v>5</v>
      </c>
      <c r="D12" s="26">
        <f t="shared" ref="D12:I12" si="3">MIN(D4:D9)</f>
        <v>2</v>
      </c>
      <c r="E12" s="26">
        <f t="shared" si="3"/>
        <v>4</v>
      </c>
      <c r="F12" s="26">
        <f t="shared" si="3"/>
        <v>7.5</v>
      </c>
      <c r="G12" s="26">
        <f t="shared" si="3"/>
        <v>5</v>
      </c>
      <c r="H12" s="26">
        <f t="shared" si="3"/>
        <v>10</v>
      </c>
      <c r="I12" s="26">
        <f t="shared" si="3"/>
        <v>9</v>
      </c>
    </row>
    <row r="13" spans="2:10" x14ac:dyDescent="0.3">
      <c r="B13" s="4" t="s">
        <v>18</v>
      </c>
      <c r="C13" s="27">
        <f>AVERAGE(C4:C9)</f>
        <v>11.916666666666666</v>
      </c>
      <c r="D13" s="27">
        <f t="shared" ref="D13:I13" si="4">AVERAGE(D4:D9)</f>
        <v>9.8333333333333339</v>
      </c>
      <c r="E13" s="27">
        <f t="shared" si="4"/>
        <v>10.416666666666666</v>
      </c>
      <c r="F13" s="27">
        <f t="shared" si="4"/>
        <v>10.25</v>
      </c>
      <c r="G13" s="27">
        <f t="shared" si="4"/>
        <v>10.25</v>
      </c>
      <c r="H13" s="27">
        <f t="shared" si="4"/>
        <v>13.5</v>
      </c>
      <c r="I13" s="27">
        <f t="shared" si="4"/>
        <v>11.027777777777777</v>
      </c>
    </row>
    <row r="14" spans="2:10" ht="15" thickBot="1" x14ac:dyDescent="0.35">
      <c r="B14" s="5" t="s">
        <v>19</v>
      </c>
      <c r="C14" s="28">
        <f>_xlfn.STDEV.S(C4:C9)</f>
        <v>5.2765203180378899</v>
      </c>
      <c r="D14" s="28">
        <f t="shared" ref="D14:I14" si="5">_xlfn.STDEV.S(D4:D9)</f>
        <v>4.9966655548141983</v>
      </c>
      <c r="E14" s="28">
        <f t="shared" si="5"/>
        <v>3.4119886674294033</v>
      </c>
      <c r="F14" s="28">
        <f t="shared" si="5"/>
        <v>1.5732132722552274</v>
      </c>
      <c r="G14" s="28">
        <f t="shared" si="5"/>
        <v>3.7782270974625125</v>
      </c>
      <c r="H14" s="28">
        <f t="shared" si="5"/>
        <v>2.3664319132398464</v>
      </c>
      <c r="I14" s="28">
        <f t="shared" si="5"/>
        <v>1.3669376425128341</v>
      </c>
    </row>
    <row r="15" spans="2:10" ht="15.6" thickTop="1" thickBot="1" x14ac:dyDescent="0.35"/>
    <row r="16" spans="2:10" ht="15" thickTop="1" x14ac:dyDescent="0.3">
      <c r="B16" s="12" t="s">
        <v>20</v>
      </c>
      <c r="C16" s="13">
        <v>0</v>
      </c>
      <c r="D16" s="14">
        <v>20</v>
      </c>
    </row>
    <row r="17" spans="2:4" ht="15" thickBot="1" x14ac:dyDescent="0.35">
      <c r="B17" s="6" t="s">
        <v>21</v>
      </c>
      <c r="C17" s="54">
        <v>5</v>
      </c>
      <c r="D17" s="55"/>
    </row>
    <row r="18" spans="2:4" ht="15" thickTop="1" x14ac:dyDescent="0.3"/>
  </sheetData>
  <mergeCells count="4">
    <mergeCell ref="I2:I3"/>
    <mergeCell ref="J2:J3"/>
    <mergeCell ref="C2:H2"/>
    <mergeCell ref="C17:D17"/>
  </mergeCells>
  <conditionalFormatting sqref="C4:H9">
    <cfRule type="cellIs" dxfId="2" priority="2" operator="lessThanOrEqual">
      <formula>$C$17</formula>
    </cfRule>
    <cfRule type="cellIs" dxfId="1" priority="3" operator="lessThan">
      <formula>$D$16/2</formula>
    </cfRule>
  </conditionalFormatting>
  <conditionalFormatting sqref="I4:I9">
    <cfRule type="cellIs" dxfId="0" priority="1" operator="lessThan">
      <formula>$D$16/2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Exercice 1</vt:lpstr>
      <vt:lpstr>Exercice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</dc:creator>
  <cp:lastModifiedBy>Nils</cp:lastModifiedBy>
  <dcterms:created xsi:type="dcterms:W3CDTF">2020-04-10T06:24:23Z</dcterms:created>
  <dcterms:modified xsi:type="dcterms:W3CDTF">2020-04-10T10:23:36Z</dcterms:modified>
</cp:coreProperties>
</file>