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11D10E4B-A499-489B-896C-93AD306003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xercice 1" sheetId="1" r:id="rId1"/>
    <sheet name="Exercice 2" sheetId="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4" l="1"/>
  <c r="F8" i="4"/>
  <c r="C8" i="4"/>
  <c r="L7" i="4"/>
  <c r="J7" i="4"/>
  <c r="K7" i="4" s="1"/>
  <c r="G7" i="4"/>
  <c r="H7" i="4" s="1"/>
  <c r="D7" i="4"/>
  <c r="E7" i="4" s="1"/>
  <c r="L6" i="4"/>
  <c r="J6" i="4"/>
  <c r="K6" i="4" s="1"/>
  <c r="G6" i="4"/>
  <c r="H6" i="4" s="1"/>
  <c r="D6" i="4"/>
  <c r="E6" i="4" s="1"/>
  <c r="N6" i="4" s="1"/>
  <c r="M6" i="4" s="1"/>
  <c r="L5" i="4"/>
  <c r="J5" i="4"/>
  <c r="K5" i="4" s="1"/>
  <c r="H5" i="4"/>
  <c r="G5" i="4"/>
  <c r="E5" i="4"/>
  <c r="D5" i="4"/>
  <c r="L4" i="4"/>
  <c r="J4" i="4"/>
  <c r="K4" i="4" s="1"/>
  <c r="G4" i="4"/>
  <c r="H4" i="4" s="1"/>
  <c r="H8" i="4" s="1"/>
  <c r="G8" i="4" s="1"/>
  <c r="D4" i="4"/>
  <c r="E4" i="4" s="1"/>
  <c r="N7" i="4" l="1"/>
  <c r="M7" i="4" s="1"/>
  <c r="L8" i="4"/>
  <c r="K8" i="4"/>
  <c r="J8" i="4" s="1"/>
  <c r="N4" i="4"/>
  <c r="E8" i="4"/>
  <c r="D8" i="4" s="1"/>
  <c r="N5" i="4"/>
  <c r="M5" i="4" s="1"/>
  <c r="N8" i="4" l="1"/>
  <c r="M8" i="4" s="1"/>
  <c r="M4" i="4"/>
  <c r="K9" i="1" l="1"/>
  <c r="L9" i="1" s="1"/>
  <c r="M9" i="1" s="1"/>
  <c r="J5" i="1"/>
  <c r="J6" i="1"/>
  <c r="J7" i="1"/>
  <c r="J8" i="1"/>
  <c r="J9" i="1"/>
  <c r="J10" i="1"/>
  <c r="J11" i="1"/>
  <c r="J4" i="1"/>
  <c r="I5" i="1"/>
  <c r="K5" i="1" s="1"/>
  <c r="L5" i="1" s="1"/>
  <c r="M5" i="1" s="1"/>
  <c r="I6" i="1"/>
  <c r="K6" i="1" s="1"/>
  <c r="L6" i="1" s="1"/>
  <c r="M6" i="1" s="1"/>
  <c r="I7" i="1"/>
  <c r="K7" i="1" s="1"/>
  <c r="L7" i="1" s="1"/>
  <c r="M7" i="1" s="1"/>
  <c r="I8" i="1"/>
  <c r="K8" i="1" s="1"/>
  <c r="L8" i="1" s="1"/>
  <c r="M8" i="1" s="1"/>
  <c r="I9" i="1"/>
  <c r="I10" i="1"/>
  <c r="I11" i="1"/>
  <c r="I4" i="1"/>
  <c r="H5" i="1"/>
  <c r="H6" i="1"/>
  <c r="H7" i="1"/>
  <c r="H8" i="1"/>
  <c r="H9" i="1"/>
  <c r="H10" i="1"/>
  <c r="K10" i="1" s="1"/>
  <c r="L10" i="1" s="1"/>
  <c r="M10" i="1" s="1"/>
  <c r="H11" i="1"/>
  <c r="K11" i="1" s="1"/>
  <c r="L11" i="1" s="1"/>
  <c r="M11" i="1" s="1"/>
  <c r="H4" i="1"/>
  <c r="K4" i="1" s="1"/>
  <c r="L4" i="1" s="1"/>
  <c r="M4" i="1" s="1"/>
  <c r="D5" i="1"/>
  <c r="D6" i="1"/>
  <c r="D7" i="1"/>
  <c r="D8" i="1"/>
  <c r="D9" i="1"/>
  <c r="D10" i="1"/>
  <c r="D11" i="1"/>
  <c r="D4" i="1"/>
</calcChain>
</file>

<file path=xl/sharedStrings.xml><?xml version="1.0" encoding="utf-8"?>
<sst xmlns="http://schemas.openxmlformats.org/spreadsheetml/2006/main" count="56" uniqueCount="45">
  <si>
    <t>Volume de liquide en entrée</t>
  </si>
  <si>
    <t>Volume de liquide en sortie</t>
  </si>
  <si>
    <t>Rendement</t>
  </si>
  <si>
    <t>Quantité de produits A utilisés</t>
  </si>
  <si>
    <t>Quantité de produits B utilisés</t>
  </si>
  <si>
    <t>Quantité de produits C utilisés</t>
  </si>
  <si>
    <t>Coût produit A</t>
  </si>
  <si>
    <t>Coût produit B</t>
  </si>
  <si>
    <t>Coût produit C</t>
  </si>
  <si>
    <t>Coût total</t>
  </si>
  <si>
    <t>Coût pour 1 L</t>
  </si>
  <si>
    <t>Verdict</t>
  </si>
  <si>
    <t>Nom</t>
  </si>
  <si>
    <t>Chaine E1</t>
  </si>
  <si>
    <t>Chaine T2</t>
  </si>
  <si>
    <t>Chaine Z3</t>
  </si>
  <si>
    <t>Chaine  A2</t>
  </si>
  <si>
    <t>Chaine R6</t>
  </si>
  <si>
    <t>Chaine K9</t>
  </si>
  <si>
    <t>Chaine P9</t>
  </si>
  <si>
    <t>Chaine E3</t>
  </si>
  <si>
    <t>Prix Produit A (1 L)</t>
  </si>
  <si>
    <t>Prix Produit B (1 L)</t>
  </si>
  <si>
    <t>Prix Produit C (1 L)</t>
  </si>
  <si>
    <t>Rendement minimum souhaité</t>
  </si>
  <si>
    <t>Coût pour 1 L maximum souhgaité</t>
  </si>
  <si>
    <t>Evaluation des différents  processus de production</t>
  </si>
  <si>
    <t>Clients</t>
  </si>
  <si>
    <t>Durand</t>
  </si>
  <si>
    <t>Dupond</t>
  </si>
  <si>
    <t>Baptiste</t>
  </si>
  <si>
    <t>Laurent</t>
  </si>
  <si>
    <t>Total</t>
  </si>
  <si>
    <t>CA HT</t>
  </si>
  <si>
    <t>Remise (€)</t>
  </si>
  <si>
    <t>Remise (%)</t>
  </si>
  <si>
    <t>Février</t>
  </si>
  <si>
    <t>Mars</t>
  </si>
  <si>
    <t>Seuil</t>
  </si>
  <si>
    <t>Remise</t>
  </si>
  <si>
    <t>CA HT &gt;</t>
  </si>
  <si>
    <t xml:space="preserve">Janvier </t>
  </si>
  <si>
    <t>Trimestre</t>
  </si>
  <si>
    <t>Si le CA HT du mois de mars du client Laurent est de 6000 € au lieu de 600 €, le pourcentage de remise global du trimestre sera de 13%.</t>
  </si>
  <si>
    <t>Pour offrir une remise globale de plus de 13% tout en abaissant le seuil de 1000 € à 3% et le seuil de 2000 € à 8%, le seuil de 4000 € doit être fixé à 17%.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</si>
</sst>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</fills>
  <borders count="4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/>
    <xf numFmtId="9" fontId="0" fillId="0" borderId="2" xfId="2" applyFont="1" applyBorder="1"/>
    <xf numFmtId="44" fontId="0" fillId="0" borderId="2" xfId="1" applyFont="1" applyBorder="1"/>
    <xf numFmtId="0" fontId="0" fillId="0" borderId="3" xfId="0" applyBorder="1"/>
    <xf numFmtId="44" fontId="0" fillId="0" borderId="3" xfId="1" applyFont="1" applyBorder="1"/>
    <xf numFmtId="0" fontId="0" fillId="0" borderId="4" xfId="0" applyBorder="1"/>
    <xf numFmtId="44" fontId="0" fillId="0" borderId="4" xfId="1" applyFont="1" applyBorder="1"/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" xfId="0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>
      <alignment horizontal="center" vertical="center" wrapText="1"/>
    </xf>
    <xf numFmtId="44" fontId="0" fillId="0" borderId="10" xfId="0" applyNumberFormat="1" applyBorder="1"/>
    <xf numFmtId="44" fontId="0" fillId="0" borderId="11" xfId="0" applyNumberFormat="1" applyBorder="1"/>
    <xf numFmtId="44" fontId="0" fillId="0" borderId="12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17" xfId="0" applyFill="1" applyBorder="1" applyAlignment="1">
      <alignment horizontal="center" vertical="center" wrapText="1"/>
    </xf>
    <xf numFmtId="9" fontId="0" fillId="0" borderId="18" xfId="2" applyFont="1" applyBorder="1"/>
    <xf numFmtId="9" fontId="0" fillId="0" borderId="19" xfId="2" applyFont="1" applyBorder="1"/>
    <xf numFmtId="9" fontId="0" fillId="0" borderId="20" xfId="2" applyFont="1" applyBorder="1"/>
    <xf numFmtId="44" fontId="0" fillId="0" borderId="14" xfId="1" applyFont="1" applyBorder="1"/>
    <xf numFmtId="44" fontId="0" fillId="0" borderId="15" xfId="1" applyFont="1" applyBorder="1"/>
    <xf numFmtId="44" fontId="0" fillId="0" borderId="16" xfId="1" applyFont="1" applyBorder="1"/>
    <xf numFmtId="44" fontId="0" fillId="0" borderId="18" xfId="0" applyNumberFormat="1" applyBorder="1"/>
    <xf numFmtId="44" fontId="0" fillId="0" borderId="19" xfId="0" applyNumberFormat="1" applyBorder="1"/>
    <xf numFmtId="44" fontId="0" fillId="0" borderId="20" xfId="0" applyNumberForma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0" fontId="3" fillId="0" borderId="2" xfId="2" applyNumberFormat="1" applyFont="1" applyBorder="1"/>
    <xf numFmtId="0" fontId="3" fillId="0" borderId="27" xfId="0" applyFont="1" applyBorder="1"/>
    <xf numFmtId="9" fontId="0" fillId="0" borderId="25" xfId="2" applyFont="1" applyBorder="1"/>
    <xf numFmtId="0" fontId="0" fillId="0" borderId="26" xfId="0" applyBorder="1"/>
    <xf numFmtId="0" fontId="0" fillId="0" borderId="27" xfId="0" applyBorder="1"/>
    <xf numFmtId="9" fontId="0" fillId="0" borderId="28" xfId="2" applyFont="1" applyBorder="1"/>
    <xf numFmtId="0" fontId="0" fillId="0" borderId="29" xfId="0" applyBorder="1"/>
    <xf numFmtId="0" fontId="3" fillId="0" borderId="8" xfId="0" applyFont="1" applyBorder="1"/>
    <xf numFmtId="0" fontId="4" fillId="4" borderId="0" xfId="0" applyFont="1" applyFill="1" applyAlignment="1">
      <alignment horizontal="center"/>
    </xf>
    <xf numFmtId="44" fontId="2" fillId="4" borderId="0" xfId="1" applyFont="1" applyFill="1"/>
    <xf numFmtId="10" fontId="2" fillId="4" borderId="0" xfId="0" applyNumberFormat="1" applyFont="1" applyFill="1"/>
    <xf numFmtId="0" fontId="3" fillId="0" borderId="34" xfId="0" applyFont="1" applyBorder="1"/>
    <xf numFmtId="0" fontId="2" fillId="3" borderId="35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0" fillId="0" borderId="35" xfId="0" applyBorder="1"/>
    <xf numFmtId="0" fontId="3" fillId="0" borderId="35" xfId="0" applyFont="1" applyBorder="1"/>
    <xf numFmtId="10" fontId="3" fillId="0" borderId="25" xfId="2" applyNumberFormat="1" applyFont="1" applyBorder="1"/>
    <xf numFmtId="0" fontId="3" fillId="0" borderId="26" xfId="0" applyFont="1" applyBorder="1"/>
    <xf numFmtId="0" fontId="0" fillId="0" borderId="37" xfId="0" applyBorder="1"/>
    <xf numFmtId="0" fontId="3" fillId="0" borderId="37" xfId="0" applyFont="1" applyBorder="1"/>
    <xf numFmtId="10" fontId="3" fillId="0" borderId="28" xfId="2" applyNumberFormat="1" applyFont="1" applyBorder="1"/>
    <xf numFmtId="0" fontId="3" fillId="0" borderId="29" xfId="0" applyFont="1" applyBorder="1"/>
    <xf numFmtId="0" fontId="3" fillId="0" borderId="38" xfId="0" applyFont="1" applyBorder="1"/>
    <xf numFmtId="0" fontId="3" fillId="0" borderId="39" xfId="0" applyFont="1" applyBorder="1"/>
    <xf numFmtId="10" fontId="3" fillId="0" borderId="40" xfId="2" applyNumberFormat="1" applyFont="1" applyBorder="1"/>
    <xf numFmtId="0" fontId="3" fillId="0" borderId="41" xfId="0" applyFont="1" applyBorder="1"/>
    <xf numFmtId="0" fontId="2" fillId="3" borderId="24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44" fontId="0" fillId="0" borderId="35" xfId="1" applyFont="1" applyBorder="1"/>
    <xf numFmtId="9" fontId="0" fillId="0" borderId="26" xfId="0" applyNumberFormat="1" applyBorder="1"/>
    <xf numFmtId="44" fontId="0" fillId="0" borderId="8" xfId="1" applyFont="1" applyBorder="1"/>
    <xf numFmtId="9" fontId="0" fillId="0" borderId="27" xfId="0" applyNumberFormat="1" applyBorder="1"/>
    <xf numFmtId="44" fontId="0" fillId="0" borderId="37" xfId="1" applyFont="1" applyBorder="1"/>
    <xf numFmtId="9" fontId="0" fillId="0" borderId="29" xfId="0" applyNumberFormat="1" applyBorder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Rendement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'Exercice 1'!$D$3</c:f>
              <c:strCache>
                <c:ptCount val="1"/>
                <c:pt idx="0">
                  <c:v>Rendement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'Exercice 1'!$A$4:$A$11</c:f>
              <c:strCache>
                <c:ptCount val="8"/>
                <c:pt idx="0">
                  <c:v>Chaine E1</c:v>
                </c:pt>
                <c:pt idx="1">
                  <c:v>Chaine T2</c:v>
                </c:pt>
                <c:pt idx="2">
                  <c:v>Chaine Z3</c:v>
                </c:pt>
                <c:pt idx="3">
                  <c:v>Chaine  A2</c:v>
                </c:pt>
                <c:pt idx="4">
                  <c:v>Chaine R6</c:v>
                </c:pt>
                <c:pt idx="5">
                  <c:v>Chaine K9</c:v>
                </c:pt>
                <c:pt idx="6">
                  <c:v>Chaine P9</c:v>
                </c:pt>
                <c:pt idx="7">
                  <c:v>Chaine E3</c:v>
                </c:pt>
              </c:strCache>
            </c:strRef>
          </c:cat>
          <c:val>
            <c:numRef>
              <c:f>'Exercice 1'!$D$4:$D$11</c:f>
              <c:numCache>
                <c:formatCode>0%</c:formatCode>
                <c:ptCount val="8"/>
                <c:pt idx="0">
                  <c:v>0.83994309087675623</c:v>
                </c:pt>
                <c:pt idx="1">
                  <c:v>0.83714511041009465</c:v>
                </c:pt>
                <c:pt idx="2">
                  <c:v>0.93259668508287297</c:v>
                </c:pt>
                <c:pt idx="3">
                  <c:v>0.7364705882352941</c:v>
                </c:pt>
                <c:pt idx="4">
                  <c:v>8.860244233378561E-3</c:v>
                </c:pt>
                <c:pt idx="5">
                  <c:v>0.82415394824153942</c:v>
                </c:pt>
                <c:pt idx="6">
                  <c:v>0.52497225305216422</c:v>
                </c:pt>
                <c:pt idx="7">
                  <c:v>0.8281793229643184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9-46F6-9513-3EC4E35BE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533920"/>
        <c:axId val="401530640"/>
      </c:barChart>
      <c:catAx>
        <c:axId val="40153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530640"/>
        <c:crosses val="autoZero"/>
        <c:auto val="1"/>
        <c:lblAlgn val="ctr"/>
        <c:lblOffset val="100"/>
        <c:noMultiLvlLbl val="0"/>
      </c:catAx>
      <c:valAx>
        <c:axId val="40153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53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'Exercice 1'!$L$3</c:f>
              <c:strCache>
                <c:ptCount val="1"/>
                <c:pt idx="0">
                  <c:v>Coût pour 1 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'Exercice 1'!$A$4:$A$11</c:f>
              <c:strCache>
                <c:ptCount val="8"/>
                <c:pt idx="0">
                  <c:v>Chaine E1</c:v>
                </c:pt>
                <c:pt idx="1">
                  <c:v>Chaine T2</c:v>
                </c:pt>
                <c:pt idx="2">
                  <c:v>Chaine Z3</c:v>
                </c:pt>
                <c:pt idx="3">
                  <c:v>Chaine  A2</c:v>
                </c:pt>
                <c:pt idx="4">
                  <c:v>Chaine R6</c:v>
                </c:pt>
                <c:pt idx="5">
                  <c:v>Chaine K9</c:v>
                </c:pt>
                <c:pt idx="6">
                  <c:v>Chaine P9</c:v>
                </c:pt>
                <c:pt idx="7">
                  <c:v>Chaine E3</c:v>
                </c:pt>
              </c:strCache>
            </c:strRef>
          </c:cat>
          <c:val>
            <c:numRef>
              <c:f>'Exercice 1'!$L$4:$L$11</c:f>
              <c:numCache>
                <c:formatCode>_("€"* #,##0.00_);_("€"* \(#,##0.00\);_("€"* "-"??_);_(@_)</c:formatCode>
                <c:ptCount val="8"/>
                <c:pt idx="0">
                  <c:v>5.3739932246453535</c:v>
                </c:pt>
                <c:pt idx="1">
                  <c:v>20.771601507300986</c:v>
                </c:pt>
                <c:pt idx="2">
                  <c:v>9.9559265402843593</c:v>
                </c:pt>
                <c:pt idx="3">
                  <c:v>35.215738019169322</c:v>
                </c:pt>
                <c:pt idx="4">
                  <c:v>13.35315773353752</c:v>
                </c:pt>
                <c:pt idx="5">
                  <c:v>9.0805018786902849</c:v>
                </c:pt>
                <c:pt idx="6">
                  <c:v>15.8120422832981</c:v>
                </c:pt>
                <c:pt idx="7">
                  <c:v>11.013161732213876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7-4D45-A4C0-0AEBC4F70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5861896"/>
        <c:axId val="395857960"/>
      </c:barChart>
      <c:catAx>
        <c:axId val="395861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57960"/>
        <c:crosses val="autoZero"/>
        <c:auto val="1"/>
        <c:lblAlgn val="ctr"/>
        <c:lblOffset val="100"/>
        <c:noMultiLvlLbl val="0"/>
      </c:catAx>
      <c:valAx>
        <c:axId val="395857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61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8-41DC-8509-624BD74903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A8-41DC-8509-624BD74903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1A8-41DC-8509-624BD7490323}"/>
              </c:ext>
            </c:extLst>
          </c:dPt>
          <c:cat>
            <c:strRef>
              <c:f>'Exercice 1'!$H$3:$J$3</c:f>
              <c:strCache>
                <c:ptCount val="3"/>
                <c:pt idx="0">
                  <c:v>Coût produit A</c:v>
                </c:pt>
                <c:pt idx="1">
                  <c:v>Coût produit B</c:v>
                </c:pt>
                <c:pt idx="2">
                  <c:v>Coût produit C</c:v>
                </c:pt>
              </c:strCache>
            </c:strRef>
          </c:cat>
          <c:val>
            <c:numRef>
              <c:f>'Exercice 1'!$H$7:$J$7</c:f>
              <c:numCache>
                <c:formatCode>_("€"* #,##0.00_);_("€"* \(#,##0.00\);_("€"* "-"??_);_(@_)</c:formatCode>
                <c:ptCount val="3"/>
                <c:pt idx="0">
                  <c:v>57.682799999999993</c:v>
                </c:pt>
                <c:pt idx="1">
                  <c:v>57.942500000000003</c:v>
                </c:pt>
                <c:pt idx="2">
                  <c:v>435.50099999999992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E-4C2E-8112-ED68D1A68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7D-4B7D-92EF-25D7255F85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7D-4B7D-92EF-25D7255F85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F7D-4B7D-92EF-25D7255F850C}"/>
              </c:ext>
            </c:extLst>
          </c:dPt>
          <c:cat>
            <c:strRef>
              <c:f>'Exercice 1'!$E$3:$G$3</c:f>
              <c:strCache>
                <c:ptCount val="3"/>
                <c:pt idx="0">
                  <c:v>Quantité de produits A utilisés</c:v>
                </c:pt>
                <c:pt idx="1">
                  <c:v>Quantité de produits B utilisés</c:v>
                </c:pt>
                <c:pt idx="2">
                  <c:v>Quantité de produits C utilisés</c:v>
                </c:pt>
              </c:strCache>
            </c:strRef>
          </c:cat>
          <c:val>
            <c:numRef>
              <c:f>'Exercice 1'!$E$7:$G$7</c:f>
              <c:numCache>
                <c:formatCode>General</c:formatCode>
                <c:ptCount val="3"/>
                <c:pt idx="0">
                  <c:v>3.78</c:v>
                </c:pt>
                <c:pt idx="1">
                  <c:v>2.4500000000000002</c:v>
                </c:pt>
                <c:pt idx="2">
                  <c:v>9.5399999999999991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A-4D82-B6BA-6E7D9FB32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'Exercice 2'!$B$4</c:f>
              <c:strCache>
                <c:ptCount val="1"/>
                <c:pt idx="0">
                  <c:v>Durand</c:v>
                </c:pt>
              </c:strCache>
            </c:strRef>
          </c:tx>
          <c:marker>
            <c:symbol val="none"/>
          </c:marker>
          <c:cat>
            <c:strRef>
              <c:f>('Exercice 2'!$C$2,'Exercice 2'!$F$2,'Exercice 2'!$I$2)</c:f>
              <c:strCache>
                <c:ptCount val="3"/>
                <c:pt idx="0">
                  <c:v>Janvier </c:v>
                </c:pt>
                <c:pt idx="1">
                  <c:v>Février</c:v>
                </c:pt>
                <c:pt idx="2">
                  <c:v>Mars</c:v>
                </c:pt>
              </c:strCache>
            </c:strRef>
          </c:cat>
          <c:val>
            <c:numRef>
              <c:f>('Exercice 2'!$C$4,'Exercice 2'!$F$4,'Exercice 2'!$I$4)</c:f>
              <c:numCache>
                <c:formatCode>General</c:formatCode>
                <c:ptCount val="3"/>
                <c:pt idx="0">
                  <c:v>4500</c:v>
                </c:pt>
                <c:pt idx="1">
                  <c:v>6200</c:v>
                </c:pt>
                <c:pt idx="2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2-4EEF-BBE7-7E19BB377695}"/>
            </c:ext>
          </c:extLst>
        </c:ser>
        <c:ser>
          <c:idx val="1"/>
          <c:order val="1"/>
          <c:tx>
            <c:strRef>
              <c:f>'Exercice 2'!$B$5</c:f>
              <c:strCache>
                <c:ptCount val="1"/>
                <c:pt idx="0">
                  <c:v>Dupond</c:v>
                </c:pt>
              </c:strCache>
            </c:strRef>
          </c:tx>
          <c:marker>
            <c:symbol val="none"/>
          </c:marker>
          <c:cat>
            <c:strRef>
              <c:f>('Exercice 2'!$C$2,'Exercice 2'!$F$2,'Exercice 2'!$I$2)</c:f>
              <c:strCache>
                <c:ptCount val="3"/>
                <c:pt idx="0">
                  <c:v>Janvier </c:v>
                </c:pt>
                <c:pt idx="1">
                  <c:v>Février</c:v>
                </c:pt>
                <c:pt idx="2">
                  <c:v>Mars</c:v>
                </c:pt>
              </c:strCache>
            </c:strRef>
          </c:cat>
          <c:val>
            <c:numRef>
              <c:f>('Exercice 2'!$C$5,'Exercice 2'!$F$5,'Exercice 2'!$I$5)</c:f>
              <c:numCache>
                <c:formatCode>General</c:formatCode>
                <c:ptCount val="3"/>
                <c:pt idx="0">
                  <c:v>3600</c:v>
                </c:pt>
                <c:pt idx="1">
                  <c:v>2400</c:v>
                </c:pt>
                <c:pt idx="2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2-4EEF-BBE7-7E19BB377695}"/>
            </c:ext>
          </c:extLst>
        </c:ser>
        <c:ser>
          <c:idx val="2"/>
          <c:order val="2"/>
          <c:tx>
            <c:strRef>
              <c:f>'Exercice 2'!$B$6</c:f>
              <c:strCache>
                <c:ptCount val="1"/>
                <c:pt idx="0">
                  <c:v>Baptiste</c:v>
                </c:pt>
              </c:strCache>
            </c:strRef>
          </c:tx>
          <c:marker>
            <c:symbol val="none"/>
          </c:marker>
          <c:cat>
            <c:strRef>
              <c:f>('Exercice 2'!$C$2,'Exercice 2'!$F$2,'Exercice 2'!$I$2)</c:f>
              <c:strCache>
                <c:ptCount val="3"/>
                <c:pt idx="0">
                  <c:v>Janvier </c:v>
                </c:pt>
                <c:pt idx="1">
                  <c:v>Février</c:v>
                </c:pt>
                <c:pt idx="2">
                  <c:v>Mars</c:v>
                </c:pt>
              </c:strCache>
            </c:strRef>
          </c:cat>
          <c:val>
            <c:numRef>
              <c:f>('Exercice 2'!$C$6,'Exercice 2'!$F$6,'Exercice 2'!$I$6)</c:f>
              <c:numCache>
                <c:formatCode>General</c:formatCode>
                <c:ptCount val="3"/>
                <c:pt idx="0">
                  <c:v>8400</c:v>
                </c:pt>
                <c:pt idx="1">
                  <c:v>800</c:v>
                </c:pt>
                <c:pt idx="2">
                  <c:v>5600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32-4EEF-BBE7-7E19BB377695}"/>
            </c:ext>
          </c:extLst>
        </c:ser>
        <c:ser>
          <c:idx val="3"/>
          <c:order val="3"/>
          <c:tx>
            <c:strRef>
              <c:f>'Exercice 2'!$B$7</c:f>
              <c:strCache>
                <c:ptCount val="1"/>
                <c:pt idx="0">
                  <c:v>Laurent</c:v>
                </c:pt>
              </c:strCache>
            </c:strRef>
          </c:tx>
          <c:marker>
            <c:symbol val="none"/>
          </c:marker>
          <c:cat>
            <c:strRef>
              <c:f>('Exercice 2'!$C$2,'Exercice 2'!$F$2,'Exercice 2'!$I$2)</c:f>
              <c:strCache>
                <c:ptCount val="3"/>
                <c:pt idx="0">
                  <c:v>Janvier </c:v>
                </c:pt>
                <c:pt idx="1">
                  <c:v>Février</c:v>
                </c:pt>
                <c:pt idx="2">
                  <c:v>Mars</c:v>
                </c:pt>
              </c:strCache>
            </c:strRef>
          </c:cat>
          <c:val>
            <c:numRef>
              <c:f>('Exercice 2'!$C$7,'Exercice 2'!$F$7,'Exercice 2'!$I$7)</c:f>
              <c:numCache>
                <c:formatCode>General</c:formatCode>
                <c:ptCount val="3"/>
                <c:pt idx="0">
                  <c:v>2500</c:v>
                </c:pt>
                <c:pt idx="1">
                  <c:v>1500</c:v>
                </c:pt>
                <c:pt idx="2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32-4EEF-BBE7-7E19BB377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48882496"/>
        <c:axId val="-1948875968"/>
      </c:lineChart>
      <c:catAx>
        <c:axId val="-194888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948875968"/>
        <c:crosses val="autoZero"/>
        <c:auto val="1"/>
        <c:lblAlgn val="ctr"/>
        <c:lblOffset val="100"/>
        <c:noMultiLvlLbl val="0"/>
      </c:catAx>
      <c:valAx>
        <c:axId val="-1948875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948882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Remises 1</a:t>
            </a:r>
            <a:r>
              <a:rPr lang="en-US" baseline="0"/>
              <a:t>T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'Exercice 2'!$N$3</c:f>
              <c:strCache>
                <c:ptCount val="1"/>
                <c:pt idx="0">
                  <c:v>Remise (€)</c:v>
                </c:pt>
              </c:strCache>
            </c:strRef>
          </c:tx>
          <c:dPt>
            <c:idx val="3"/>
            <c:bubble3D val="0"/>
            <c:explosion val="27"/>
            <c:extLst>
              <c:ext xmlns:c16="http://schemas.microsoft.com/office/drawing/2014/chart" uri="{C3380CC4-5D6E-409C-BE32-E72D297353CC}">
                <c16:uniqueId val="{00000001-5DE6-4E5F-8CA4-29F4D1E4E5AD}"/>
              </c:ext>
            </c:extLst>
          </c:dPt>
          <c:dLbls>
            <c:dLbl>
              <c:idx val="3"/>
              <c:tx>
                <c:rich>
                  <a:bodyPr/>
                  <a:lstStyle/>
                  <a:p>
                    <a:r>
                      <a:rPr lang="en-US" sz="1600" b="1">
                        <a:solidFill>
                          <a:schemeClr val="accent6">
                            <a:lumMod val="40000"/>
                            <a:lumOff val="60000"/>
                          </a:schemeClr>
                        </a:solidFill>
                      </a:rPr>
                      <a:t>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DE6-4E5F-8CA4-29F4D1E4E5A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'Exercice 2'!$B$4:$B$7</c:f>
              <c:strCache>
                <c:ptCount val="4"/>
                <c:pt idx="0">
                  <c:v>Durand</c:v>
                </c:pt>
                <c:pt idx="1">
                  <c:v>Dupond</c:v>
                </c:pt>
                <c:pt idx="2">
                  <c:v>Baptiste</c:v>
                </c:pt>
                <c:pt idx="3">
                  <c:v>Laurent</c:v>
                </c:pt>
              </c:strCache>
            </c:strRef>
          </c:cat>
          <c:val>
            <c:numRef>
              <c:f>'Exercice 2'!$N$4:$N$7</c:f>
              <c:numCache>
                <c:formatCode>General</c:formatCode>
                <c:ptCount val="4"/>
                <c:pt idx="0">
                  <c:v>1665</c:v>
                </c:pt>
                <c:pt idx="1">
                  <c:v>600</c:v>
                </c:pt>
                <c:pt idx="2">
                  <c:v>2100</c:v>
                </c:pt>
                <c:pt idx="3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E6-4E5F-8CA4-29F4D1E4E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68FEC45-73B8-428F-8732-246637D01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511810</xdr:colOff>
      <xdr:row>16</xdr:row>
      <xdr:rowOff>0</xdr:rowOff>
    </xdr:from>
    <xdr:to>
      <xdr:col>13</xdr:col>
      <xdr:colOff>0</xdr:colOff>
      <xdr:row>25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59275FED-289D-4444-A4DE-12870F7C2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495300</xdr:colOff>
      <xdr:row>26</xdr:row>
      <xdr:rowOff>0</xdr:rowOff>
    </xdr:from>
    <xdr:to>
      <xdr:col>13</xdr:col>
      <xdr:colOff>0</xdr:colOff>
      <xdr:row>41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4EEACEB-DF72-4140-AE47-EF3D29E3F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6</xdr:col>
      <xdr:colOff>0</xdr:colOff>
      <xdr:row>41</xdr:row>
      <xdr:rowOff>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AB39AA31-7E80-4959-9DE8-B8E4824AC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0</xdr:rowOff>
    </xdr:from>
    <xdr:to>
      <xdr:col>14</xdr:col>
      <xdr:colOff>0</xdr:colOff>
      <xdr:row>23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E64BBFD-55AC-46CA-A244-5DFDA82D3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24</xdr:row>
      <xdr:rowOff>0</xdr:rowOff>
    </xdr:from>
    <xdr:to>
      <xdr:col>14</xdr:col>
      <xdr:colOff>0</xdr:colOff>
      <xdr:row>38</xdr:row>
      <xdr:rowOff>76200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5BB7AA0-1D20-4063-B2F9-B6F300681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ni/sni%20Consulting%20Web%20OLD/www/r/tc-fc/Excel-Examen-2014-Corr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rcice 1"/>
      <sheetName val="Exercice 2"/>
      <sheetName val="Exercice 3"/>
    </sheetNames>
    <sheetDataSet>
      <sheetData sheetId="0" refreshError="1"/>
      <sheetData sheetId="1">
        <row r="2">
          <cell r="C2" t="str">
            <v xml:space="preserve">Janvier </v>
          </cell>
          <cell r="F2" t="str">
            <v>Février</v>
          </cell>
          <cell r="I2" t="str">
            <v>Mars</v>
          </cell>
        </row>
        <row r="3">
          <cell r="N3" t="str">
            <v>Remise (€)</v>
          </cell>
        </row>
        <row r="4">
          <cell r="B4" t="str">
            <v>Durand</v>
          </cell>
          <cell r="C4">
            <v>4500</v>
          </cell>
          <cell r="F4">
            <v>6200</v>
          </cell>
          <cell r="I4">
            <v>1200</v>
          </cell>
          <cell r="N4">
            <v>1665</v>
          </cell>
        </row>
        <row r="5">
          <cell r="B5" t="str">
            <v>Dupond</v>
          </cell>
          <cell r="C5">
            <v>3600</v>
          </cell>
          <cell r="F5">
            <v>2400</v>
          </cell>
          <cell r="I5">
            <v>300</v>
          </cell>
          <cell r="N5">
            <v>600</v>
          </cell>
        </row>
        <row r="6">
          <cell r="B6" t="str">
            <v>Baptiste</v>
          </cell>
          <cell r="C6">
            <v>8400</v>
          </cell>
          <cell r="F6">
            <v>800</v>
          </cell>
          <cell r="I6">
            <v>5600</v>
          </cell>
          <cell r="N6">
            <v>2100</v>
          </cell>
        </row>
        <row r="7">
          <cell r="B7" t="str">
            <v>Laurent</v>
          </cell>
          <cell r="C7">
            <v>2500</v>
          </cell>
          <cell r="F7">
            <v>1500</v>
          </cell>
          <cell r="I7">
            <v>600</v>
          </cell>
          <cell r="N7">
            <v>325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O1" sqref="O1"/>
    </sheetView>
  </sheetViews>
  <sheetFormatPr baseColWidth="10" defaultColWidth="8.88671875" defaultRowHeight="14.4" x14ac:dyDescent="0.3"/>
  <cols>
    <col min="1" max="10" width="10.77734375" customWidth="1"/>
    <col min="11" max="11" width="9.21875" bestFit="1" customWidth="1"/>
    <col min="12" max="13" width="10.77734375" customWidth="1"/>
  </cols>
  <sheetData>
    <row r="1" spans="1:13" ht="21" x14ac:dyDescent="0.4">
      <c r="A1" s="47" t="s">
        <v>26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5" thickBot="1" x14ac:dyDescent="0.35"/>
    <row r="3" spans="1:13" ht="64.2" customHeight="1" thickTop="1" thickBot="1" x14ac:dyDescent="0.35">
      <c r="A3" s="15" t="s">
        <v>12</v>
      </c>
      <c r="B3" s="11" t="s">
        <v>0</v>
      </c>
      <c r="C3" s="19" t="s">
        <v>1</v>
      </c>
      <c r="D3" s="26" t="s">
        <v>2</v>
      </c>
      <c r="E3" s="11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9" t="s">
        <v>8</v>
      </c>
      <c r="K3" s="26" t="s">
        <v>9</v>
      </c>
      <c r="L3" s="15" t="s">
        <v>10</v>
      </c>
      <c r="M3" s="15" t="s">
        <v>11</v>
      </c>
    </row>
    <row r="4" spans="1:13" ht="15" thickTop="1" x14ac:dyDescent="0.3">
      <c r="A4" s="16" t="s">
        <v>13</v>
      </c>
      <c r="B4" s="12">
        <v>56.23</v>
      </c>
      <c r="C4" s="23">
        <v>47.23</v>
      </c>
      <c r="D4" s="27">
        <f>C4/B4</f>
        <v>0.83994309087675623</v>
      </c>
      <c r="E4" s="12">
        <v>2.3199999999999998</v>
      </c>
      <c r="F4" s="8">
        <v>4.12</v>
      </c>
      <c r="G4" s="8">
        <v>2.65</v>
      </c>
      <c r="H4" s="9">
        <f>E4*C$13</f>
        <v>35.403199999999998</v>
      </c>
      <c r="I4" s="9">
        <f>F4*C$14</f>
        <v>97.438000000000002</v>
      </c>
      <c r="J4" s="30">
        <f>G4*C$15</f>
        <v>120.9725</v>
      </c>
      <c r="K4" s="33">
        <f>SUM(H4:J4)</f>
        <v>253.81370000000001</v>
      </c>
      <c r="L4" s="20">
        <f>K4/C4</f>
        <v>5.3739932246453535</v>
      </c>
      <c r="M4" s="16" t="str">
        <f>IF(AND(L4&lt;H$14,D4&gt;H$13),"Intéressant","Mauvais")</f>
        <v>Intéressant</v>
      </c>
    </row>
    <row r="5" spans="1:13" x14ac:dyDescent="0.3">
      <c r="A5" s="17" t="s">
        <v>14</v>
      </c>
      <c r="B5" s="13">
        <v>25.36</v>
      </c>
      <c r="C5" s="24">
        <v>21.23</v>
      </c>
      <c r="D5" s="28">
        <f t="shared" ref="D5:D11" si="0">C5/B5</f>
        <v>0.83714511041009465</v>
      </c>
      <c r="E5" s="13">
        <v>3.56</v>
      </c>
      <c r="F5" s="3">
        <v>4.1500000000000004</v>
      </c>
      <c r="G5" s="3">
        <v>6.32</v>
      </c>
      <c r="H5" s="5">
        <f t="shared" ref="H5:H11" si="1">E5*C$13</f>
        <v>54.325600000000001</v>
      </c>
      <c r="I5" s="5">
        <f t="shared" ref="I5:I11" si="2">F5*C$14</f>
        <v>98.147500000000008</v>
      </c>
      <c r="J5" s="31">
        <f t="shared" ref="J5:J11" si="3">G5*C$15</f>
        <v>288.50799999999998</v>
      </c>
      <c r="K5" s="34">
        <f t="shared" ref="K5:K11" si="4">SUM(H5:J5)</f>
        <v>440.98109999999997</v>
      </c>
      <c r="L5" s="21">
        <f t="shared" ref="L5:L11" si="5">K5/C5</f>
        <v>20.771601507300986</v>
      </c>
      <c r="M5" s="17" t="str">
        <f t="shared" ref="M5:M11" si="6">IF(AND(L5&lt;H$14,D5&gt;H$13),"Intéressant","Mauvais")</f>
        <v>Mauvais</v>
      </c>
    </row>
    <row r="6" spans="1:13" x14ac:dyDescent="0.3">
      <c r="A6" s="17" t="s">
        <v>15</v>
      </c>
      <c r="B6" s="13">
        <v>45.25</v>
      </c>
      <c r="C6" s="24">
        <v>42.2</v>
      </c>
      <c r="D6" s="28">
        <f t="shared" si="0"/>
        <v>0.93259668508287297</v>
      </c>
      <c r="E6" s="13">
        <v>5.26</v>
      </c>
      <c r="F6" s="3">
        <v>4.16</v>
      </c>
      <c r="G6" s="3">
        <v>5.29</v>
      </c>
      <c r="H6" s="5">
        <f t="shared" si="1"/>
        <v>80.267600000000002</v>
      </c>
      <c r="I6" s="5">
        <f t="shared" si="2"/>
        <v>98.384</v>
      </c>
      <c r="J6" s="31">
        <f t="shared" si="3"/>
        <v>241.48849999999999</v>
      </c>
      <c r="K6" s="34">
        <f t="shared" si="4"/>
        <v>420.14009999999996</v>
      </c>
      <c r="L6" s="21">
        <f t="shared" si="5"/>
        <v>9.9559265402843593</v>
      </c>
      <c r="M6" s="17" t="str">
        <f t="shared" si="6"/>
        <v>Intéressant</v>
      </c>
    </row>
    <row r="7" spans="1:13" x14ac:dyDescent="0.3">
      <c r="A7" s="17" t="s">
        <v>16</v>
      </c>
      <c r="B7" s="13">
        <v>21.25</v>
      </c>
      <c r="C7" s="24">
        <v>15.65</v>
      </c>
      <c r="D7" s="28">
        <f t="shared" si="0"/>
        <v>0.7364705882352941</v>
      </c>
      <c r="E7" s="13">
        <v>3.78</v>
      </c>
      <c r="F7" s="3">
        <v>2.4500000000000002</v>
      </c>
      <c r="G7" s="3">
        <v>9.5399999999999991</v>
      </c>
      <c r="H7" s="5">
        <f t="shared" si="1"/>
        <v>57.682799999999993</v>
      </c>
      <c r="I7" s="5">
        <f t="shared" si="2"/>
        <v>57.942500000000003</v>
      </c>
      <c r="J7" s="31">
        <f t="shared" si="3"/>
        <v>435.50099999999992</v>
      </c>
      <c r="K7" s="34">
        <f t="shared" si="4"/>
        <v>551.1262999999999</v>
      </c>
      <c r="L7" s="21">
        <f t="shared" si="5"/>
        <v>35.215738019169322</v>
      </c>
      <c r="M7" s="17" t="str">
        <f t="shared" si="6"/>
        <v>Mauvais</v>
      </c>
    </row>
    <row r="8" spans="1:13" x14ac:dyDescent="0.3">
      <c r="A8" s="17" t="s">
        <v>17</v>
      </c>
      <c r="B8" s="13">
        <v>3685</v>
      </c>
      <c r="C8" s="24">
        <v>32.65</v>
      </c>
      <c r="D8" s="28">
        <f t="shared" si="0"/>
        <v>8.860244233378561E-3</v>
      </c>
      <c r="E8" s="13">
        <v>7.26</v>
      </c>
      <c r="F8" s="3">
        <v>2.69</v>
      </c>
      <c r="G8" s="3">
        <v>5.73</v>
      </c>
      <c r="H8" s="5">
        <f t="shared" si="1"/>
        <v>110.7876</v>
      </c>
      <c r="I8" s="5">
        <f t="shared" si="2"/>
        <v>63.618499999999997</v>
      </c>
      <c r="J8" s="31">
        <f t="shared" si="3"/>
        <v>261.5745</v>
      </c>
      <c r="K8" s="34">
        <f t="shared" si="4"/>
        <v>435.98059999999998</v>
      </c>
      <c r="L8" s="21">
        <f t="shared" si="5"/>
        <v>13.35315773353752</v>
      </c>
      <c r="M8" s="17" t="str">
        <f t="shared" si="6"/>
        <v>Mauvais</v>
      </c>
    </row>
    <row r="9" spans="1:13" x14ac:dyDescent="0.3">
      <c r="A9" s="17" t="s">
        <v>18</v>
      </c>
      <c r="B9" s="13">
        <v>45.21</v>
      </c>
      <c r="C9" s="24">
        <v>37.26</v>
      </c>
      <c r="D9" s="28">
        <f t="shared" si="0"/>
        <v>0.82415394824153942</v>
      </c>
      <c r="E9" s="13">
        <v>2.15</v>
      </c>
      <c r="F9" s="3">
        <v>2.65</v>
      </c>
      <c r="G9" s="3">
        <v>5.32</v>
      </c>
      <c r="H9" s="5">
        <f t="shared" si="1"/>
        <v>32.808999999999997</v>
      </c>
      <c r="I9" s="5">
        <f t="shared" si="2"/>
        <v>62.672499999999992</v>
      </c>
      <c r="J9" s="31">
        <f t="shared" si="3"/>
        <v>242.858</v>
      </c>
      <c r="K9" s="34">
        <f t="shared" si="4"/>
        <v>338.33949999999999</v>
      </c>
      <c r="L9" s="21">
        <f t="shared" si="5"/>
        <v>9.0805018786902849</v>
      </c>
      <c r="M9" s="17" t="str">
        <f t="shared" si="6"/>
        <v>Intéressant</v>
      </c>
    </row>
    <row r="10" spans="1:13" x14ac:dyDescent="0.3">
      <c r="A10" s="17" t="s">
        <v>19</v>
      </c>
      <c r="B10" s="13">
        <v>45.05</v>
      </c>
      <c r="C10" s="24">
        <v>23.65</v>
      </c>
      <c r="D10" s="28">
        <f t="shared" si="0"/>
        <v>0.52497225305216422</v>
      </c>
      <c r="E10" s="13">
        <v>2.68</v>
      </c>
      <c r="F10" s="3">
        <v>2.54</v>
      </c>
      <c r="G10" s="3">
        <v>5.98</v>
      </c>
      <c r="H10" s="5">
        <f t="shared" si="1"/>
        <v>40.896799999999999</v>
      </c>
      <c r="I10" s="5">
        <f t="shared" si="2"/>
        <v>60.070999999999998</v>
      </c>
      <c r="J10" s="31">
        <f t="shared" si="3"/>
        <v>272.98700000000002</v>
      </c>
      <c r="K10" s="34">
        <f t="shared" si="4"/>
        <v>373.95480000000003</v>
      </c>
      <c r="L10" s="21">
        <f t="shared" si="5"/>
        <v>15.8120422832981</v>
      </c>
      <c r="M10" s="17" t="str">
        <f t="shared" si="6"/>
        <v>Mauvais</v>
      </c>
    </row>
    <row r="11" spans="1:13" ht="15" thickBot="1" x14ac:dyDescent="0.35">
      <c r="A11" s="18" t="s">
        <v>20</v>
      </c>
      <c r="B11" s="14">
        <v>54.65</v>
      </c>
      <c r="C11" s="25">
        <v>45.26</v>
      </c>
      <c r="D11" s="29">
        <f t="shared" si="0"/>
        <v>0.8281793229643184</v>
      </c>
      <c r="E11" s="14">
        <v>8.1199999999999992</v>
      </c>
      <c r="F11" s="6">
        <v>3.58</v>
      </c>
      <c r="G11" s="6">
        <v>6.35</v>
      </c>
      <c r="H11" s="7">
        <f t="shared" si="1"/>
        <v>123.91119999999998</v>
      </c>
      <c r="I11" s="7">
        <f t="shared" si="2"/>
        <v>84.667000000000002</v>
      </c>
      <c r="J11" s="32">
        <f t="shared" si="3"/>
        <v>289.8775</v>
      </c>
      <c r="K11" s="35">
        <f t="shared" si="4"/>
        <v>498.45569999999998</v>
      </c>
      <c r="L11" s="22">
        <f t="shared" si="5"/>
        <v>11.013161732213876</v>
      </c>
      <c r="M11" s="18" t="str">
        <f t="shared" si="6"/>
        <v>Mauvais</v>
      </c>
    </row>
    <row r="12" spans="1:13" ht="15" thickTop="1" x14ac:dyDescent="0.3"/>
    <row r="13" spans="1:13" x14ac:dyDescent="0.3">
      <c r="A13" s="2"/>
      <c r="B13" s="1" t="s">
        <v>21</v>
      </c>
      <c r="C13" s="48">
        <v>15.26</v>
      </c>
      <c r="G13" s="1" t="s">
        <v>24</v>
      </c>
      <c r="H13" s="49">
        <v>0.8</v>
      </c>
    </row>
    <row r="14" spans="1:13" x14ac:dyDescent="0.3">
      <c r="A14" s="2"/>
      <c r="B14" s="1" t="s">
        <v>22</v>
      </c>
      <c r="C14" s="48">
        <v>23.65</v>
      </c>
      <c r="G14" s="1" t="s">
        <v>25</v>
      </c>
      <c r="H14" s="48">
        <v>10</v>
      </c>
    </row>
    <row r="15" spans="1:13" x14ac:dyDescent="0.3">
      <c r="A15" s="2"/>
      <c r="B15" s="1" t="s">
        <v>23</v>
      </c>
      <c r="C15" s="48">
        <v>45.65</v>
      </c>
    </row>
  </sheetData>
  <mergeCells count="1">
    <mergeCell ref="A1:M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D86E0-7CBC-4A74-8C64-08EEC5CCE836}">
  <dimension ref="B1:N42"/>
  <sheetViews>
    <sheetView workbookViewId="0">
      <selection activeCell="P2" sqref="P2"/>
    </sheetView>
  </sheetViews>
  <sheetFormatPr baseColWidth="10" defaultColWidth="9.109375" defaultRowHeight="14.4" x14ac:dyDescent="0.3"/>
  <cols>
    <col min="2" max="14" width="10.6640625" customWidth="1"/>
  </cols>
  <sheetData>
    <row r="1" spans="2:14" ht="15" thickBot="1" x14ac:dyDescent="0.35"/>
    <row r="2" spans="2:14" ht="15.6" thickTop="1" thickBot="1" x14ac:dyDescent="0.35">
      <c r="B2" s="50"/>
      <c r="C2" s="51" t="s">
        <v>41</v>
      </c>
      <c r="D2" s="52"/>
      <c r="E2" s="52"/>
      <c r="F2" s="52" t="s">
        <v>36</v>
      </c>
      <c r="G2" s="52"/>
      <c r="H2" s="52"/>
      <c r="I2" s="52" t="s">
        <v>37</v>
      </c>
      <c r="J2" s="52"/>
      <c r="K2" s="52"/>
      <c r="L2" s="52" t="s">
        <v>42</v>
      </c>
      <c r="M2" s="52"/>
      <c r="N2" s="53"/>
    </row>
    <row r="3" spans="2:14" ht="15.6" thickTop="1" thickBot="1" x14ac:dyDescent="0.35">
      <c r="B3" s="54" t="s">
        <v>27</v>
      </c>
      <c r="C3" s="55" t="s">
        <v>33</v>
      </c>
      <c r="D3" s="56" t="s">
        <v>35</v>
      </c>
      <c r="E3" s="57" t="s">
        <v>34</v>
      </c>
      <c r="F3" s="56" t="s">
        <v>33</v>
      </c>
      <c r="G3" s="56" t="s">
        <v>35</v>
      </c>
      <c r="H3" s="57" t="s">
        <v>34</v>
      </c>
      <c r="I3" s="56" t="s">
        <v>33</v>
      </c>
      <c r="J3" s="56" t="s">
        <v>35</v>
      </c>
      <c r="K3" s="57" t="s">
        <v>34</v>
      </c>
      <c r="L3" s="55" t="s">
        <v>33</v>
      </c>
      <c r="M3" s="56" t="s">
        <v>35</v>
      </c>
      <c r="N3" s="57" t="s">
        <v>34</v>
      </c>
    </row>
    <row r="4" spans="2:14" ht="15" thickTop="1" x14ac:dyDescent="0.3">
      <c r="B4" s="36" t="s">
        <v>28</v>
      </c>
      <c r="C4" s="58">
        <v>4500</v>
      </c>
      <c r="D4" s="41">
        <f>IF(C4&gt;=$C$13,$D$13,IF(C4&gt;=$C$12,$D$12,IF(C4&gt;=$C$11,$D$11,0)))</f>
        <v>0.15</v>
      </c>
      <c r="E4" s="42">
        <f>C4*D4</f>
        <v>675</v>
      </c>
      <c r="F4" s="58">
        <v>6200</v>
      </c>
      <c r="G4" s="41">
        <f>IF(F4&gt;=$C$13,$D$13,IF(F4&gt;=$C$12,$D$12,IF(F4&gt;=$C$11,$D$11,0)))</f>
        <v>0.15</v>
      </c>
      <c r="H4" s="42">
        <f>F4*G4</f>
        <v>930</v>
      </c>
      <c r="I4" s="58">
        <v>1200</v>
      </c>
      <c r="J4" s="41">
        <f>IF(I4&gt;=$C$13,$D$13,IF(I4&gt;=$C$12,$D$12,IF(I4&gt;=$C$11,$D$11,0)))</f>
        <v>0.05</v>
      </c>
      <c r="K4" s="42">
        <f>I4*J4</f>
        <v>60</v>
      </c>
      <c r="L4" s="59">
        <f>C4+F4+I4</f>
        <v>11900</v>
      </c>
      <c r="M4" s="60">
        <f>N4/L4</f>
        <v>0.13991596638655462</v>
      </c>
      <c r="N4" s="61">
        <f>E4+H4+K4</f>
        <v>1665</v>
      </c>
    </row>
    <row r="5" spans="2:14" x14ac:dyDescent="0.3">
      <c r="B5" s="37" t="s">
        <v>29</v>
      </c>
      <c r="C5" s="13">
        <v>3600</v>
      </c>
      <c r="D5" s="4">
        <f t="shared" ref="D5:D7" si="0">IF(C5&gt;=$C$13,$D$13,IF(C5&gt;=$C$12,$D$12,IF(C5&gt;=$C$11,$D$11,0)))</f>
        <v>0.1</v>
      </c>
      <c r="E5" s="43">
        <f t="shared" ref="E5:E7" si="1">C5*D5</f>
        <v>360</v>
      </c>
      <c r="F5" s="13">
        <v>2400</v>
      </c>
      <c r="G5" s="4">
        <f t="shared" ref="G5:G7" si="2">IF(F5&gt;=$C$13,$D$13,IF(F5&gt;=$C$12,$D$12,IF(F5&gt;=$C$11,$D$11,0)))</f>
        <v>0.1</v>
      </c>
      <c r="H5" s="43">
        <f t="shared" ref="H5:H7" si="3">F5*G5</f>
        <v>240</v>
      </c>
      <c r="I5" s="13">
        <v>300</v>
      </c>
      <c r="J5" s="4">
        <f t="shared" ref="J5:J7" si="4">IF(I5&gt;=$C$13,$D$13,IF(I5&gt;=$C$12,$D$12,IF(I5&gt;=$C$11,$D$11,0)))</f>
        <v>0</v>
      </c>
      <c r="K5" s="43">
        <f t="shared" ref="K5:K7" si="5">I5*J5</f>
        <v>0</v>
      </c>
      <c r="L5" s="46">
        <f t="shared" ref="L5:L7" si="6">C5+F5+I5</f>
        <v>6300</v>
      </c>
      <c r="M5" s="39">
        <f t="shared" ref="M5:M8" si="7">N5/L5</f>
        <v>9.5238095238095233E-2</v>
      </c>
      <c r="N5" s="40">
        <f t="shared" ref="N5:N7" si="8">E5+H5+K5</f>
        <v>600</v>
      </c>
    </row>
    <row r="6" spans="2:14" x14ac:dyDescent="0.3">
      <c r="B6" s="37" t="s">
        <v>30</v>
      </c>
      <c r="C6" s="13">
        <v>8400</v>
      </c>
      <c r="D6" s="4">
        <f t="shared" si="0"/>
        <v>0.15</v>
      </c>
      <c r="E6" s="43">
        <f t="shared" si="1"/>
        <v>1260</v>
      </c>
      <c r="F6" s="13">
        <v>800</v>
      </c>
      <c r="G6" s="4">
        <f t="shared" si="2"/>
        <v>0</v>
      </c>
      <c r="H6" s="43">
        <f t="shared" si="3"/>
        <v>0</v>
      </c>
      <c r="I6" s="13">
        <v>5600</v>
      </c>
      <c r="J6" s="4">
        <f t="shared" si="4"/>
        <v>0.15</v>
      </c>
      <c r="K6" s="43">
        <f t="shared" si="5"/>
        <v>840</v>
      </c>
      <c r="L6" s="46">
        <f t="shared" si="6"/>
        <v>14800</v>
      </c>
      <c r="M6" s="39">
        <f t="shared" si="7"/>
        <v>0.14189189189189189</v>
      </c>
      <c r="N6" s="40">
        <f t="shared" si="8"/>
        <v>2100</v>
      </c>
    </row>
    <row r="7" spans="2:14" ht="15" thickBot="1" x14ac:dyDescent="0.35">
      <c r="B7" s="38" t="s">
        <v>31</v>
      </c>
      <c r="C7" s="62">
        <v>2500</v>
      </c>
      <c r="D7" s="44">
        <f t="shared" si="0"/>
        <v>0.1</v>
      </c>
      <c r="E7" s="45">
        <f t="shared" si="1"/>
        <v>250</v>
      </c>
      <c r="F7" s="62">
        <v>1500</v>
      </c>
      <c r="G7" s="44">
        <f t="shared" si="2"/>
        <v>0.05</v>
      </c>
      <c r="H7" s="45">
        <f t="shared" si="3"/>
        <v>75</v>
      </c>
      <c r="I7" s="62">
        <v>600</v>
      </c>
      <c r="J7" s="44">
        <f t="shared" si="4"/>
        <v>0</v>
      </c>
      <c r="K7" s="45">
        <f t="shared" si="5"/>
        <v>0</v>
      </c>
      <c r="L7" s="63">
        <f t="shared" si="6"/>
        <v>4600</v>
      </c>
      <c r="M7" s="64">
        <f t="shared" si="7"/>
        <v>7.0652173913043473E-2</v>
      </c>
      <c r="N7" s="65">
        <f t="shared" si="8"/>
        <v>325</v>
      </c>
    </row>
    <row r="8" spans="2:14" ht="15.6" thickTop="1" thickBot="1" x14ac:dyDescent="0.35">
      <c r="B8" s="66" t="s">
        <v>32</v>
      </c>
      <c r="C8" s="67">
        <f>SUM(C4:C7)</f>
        <v>19000</v>
      </c>
      <c r="D8" s="68">
        <f>E8/C8</f>
        <v>0.13394736842105262</v>
      </c>
      <c r="E8" s="69">
        <f>SUM(E4:E7)</f>
        <v>2545</v>
      </c>
      <c r="F8" s="67">
        <f>SUM(F4:F7)</f>
        <v>10900</v>
      </c>
      <c r="G8" s="68">
        <f>H8/F8</f>
        <v>0.11422018348623854</v>
      </c>
      <c r="H8" s="69">
        <f>SUM(H4:H7)</f>
        <v>1245</v>
      </c>
      <c r="I8" s="67">
        <f>SUM(I4:I7)</f>
        <v>7700</v>
      </c>
      <c r="J8" s="68">
        <f>K8/I8</f>
        <v>0.11688311688311688</v>
      </c>
      <c r="K8" s="69">
        <f>SUM(K4:K7)</f>
        <v>900</v>
      </c>
      <c r="L8" s="67">
        <f>SUM(L4:L7)</f>
        <v>37600</v>
      </c>
      <c r="M8" s="68">
        <f t="shared" si="7"/>
        <v>0.1247340425531915</v>
      </c>
      <c r="N8" s="69">
        <f>SUM(N4:N7)</f>
        <v>4690</v>
      </c>
    </row>
    <row r="9" spans="2:14" ht="15.6" thickTop="1" thickBot="1" x14ac:dyDescent="0.35"/>
    <row r="10" spans="2:14" ht="15.6" thickTop="1" thickBot="1" x14ac:dyDescent="0.35">
      <c r="C10" s="70" t="s">
        <v>38</v>
      </c>
      <c r="D10" s="71" t="s">
        <v>39</v>
      </c>
    </row>
    <row r="11" spans="2:14" ht="15" thickTop="1" x14ac:dyDescent="0.3">
      <c r="B11" s="36" t="s">
        <v>40</v>
      </c>
      <c r="C11" s="72">
        <v>1000</v>
      </c>
      <c r="D11" s="73">
        <v>0.05</v>
      </c>
    </row>
    <row r="12" spans="2:14" x14ac:dyDescent="0.3">
      <c r="B12" s="37" t="s">
        <v>40</v>
      </c>
      <c r="C12" s="74">
        <v>2000</v>
      </c>
      <c r="D12" s="75">
        <v>0.1</v>
      </c>
    </row>
    <row r="13" spans="2:14" ht="15" thickBot="1" x14ac:dyDescent="0.35">
      <c r="B13" s="38" t="s">
        <v>40</v>
      </c>
      <c r="C13" s="76">
        <v>4000</v>
      </c>
      <c r="D13" s="77">
        <v>0.15</v>
      </c>
    </row>
    <row r="14" spans="2:14" ht="15" thickTop="1" x14ac:dyDescent="0.3"/>
    <row r="40" spans="2:2" x14ac:dyDescent="0.3">
      <c r="B40" t="s">
        <v>43</v>
      </c>
    </row>
    <row r="42" spans="2:2" x14ac:dyDescent="0.3">
      <c r="B42" t="s">
        <v>44</v>
      </c>
    </row>
  </sheetData>
  <mergeCells count="4">
    <mergeCell ref="C2:E2"/>
    <mergeCell ref="F2:H2"/>
    <mergeCell ref="I2:K2"/>
    <mergeCell ref="L2:N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Exercice 1</vt:lpstr>
      <vt:lpstr>Exercice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2021-11-25T13:27:16Z</dcterms:modified>
</cp:coreProperties>
</file>